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Kontejnerové stání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Kontejnerové stání'!$C$95:$K$484</definedName>
    <definedName name="_xlnm.Print_Area" localSheetId="1">'01 - Kontejnerové stání'!$C$4:$J$39,'01 - Kontejnerové stání'!$C$45:$J$77,'01 - Kontejnerové stání'!$C$83:$K$484</definedName>
    <definedName name="_xlnm.Print_Titles" localSheetId="1">'01 - Kontejnerové stání'!$95:$95</definedName>
    <definedName name="_xlnm._FilterDatabase" localSheetId="2" hidden="1">'VRN - Vedlejší rozpočtové...'!$C$84:$K$111</definedName>
    <definedName name="_xlnm.Print_Area" localSheetId="2">'VRN - Vedlejší rozpočtové...'!$C$4:$J$39,'VRN - Vedlejší rozpočtové...'!$C$45:$J$66,'VRN - Vedlejší rozpočtové...'!$C$72:$K$111</definedName>
    <definedName name="_xlnm.Print_Titles" localSheetId="2">'VRN - Vedlejší rozpočtové...'!$84:$84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8"/>
  <c r="BH108"/>
  <c r="BG108"/>
  <c r="BF108"/>
  <c r="T108"/>
  <c r="T107"/>
  <c r="R108"/>
  <c r="R107"/>
  <c r="P108"/>
  <c r="P107"/>
  <c r="BI103"/>
  <c r="BH103"/>
  <c r="BG103"/>
  <c r="BF103"/>
  <c r="T103"/>
  <c r="T102"/>
  <c r="R103"/>
  <c r="R102"/>
  <c r="P103"/>
  <c r="P102"/>
  <c r="BI98"/>
  <c r="BH98"/>
  <c r="BG98"/>
  <c r="BF98"/>
  <c r="T98"/>
  <c r="T97"/>
  <c r="R98"/>
  <c r="R97"/>
  <c r="P98"/>
  <c r="P97"/>
  <c r="BI93"/>
  <c r="BH93"/>
  <c r="BG93"/>
  <c r="BF93"/>
  <c r="T93"/>
  <c r="T92"/>
  <c r="R93"/>
  <c r="R92"/>
  <c r="P93"/>
  <c r="P92"/>
  <c r="BI88"/>
  <c r="BH88"/>
  <c r="BG88"/>
  <c r="BF88"/>
  <c r="T88"/>
  <c r="T87"/>
  <c r="T86"/>
  <c r="T85"/>
  <c r="R88"/>
  <c r="R87"/>
  <c r="R86"/>
  <c r="R85"/>
  <c r="P88"/>
  <c r="P87"/>
  <c r="P86"/>
  <c r="P85"/>
  <c i="1" r="AU56"/>
  <c i="3" r="J82"/>
  <c r="J81"/>
  <c r="F81"/>
  <c r="F79"/>
  <c r="E77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474"/>
  <c r="BH474"/>
  <c r="BG474"/>
  <c r="BF474"/>
  <c r="T474"/>
  <c r="R474"/>
  <c r="P474"/>
  <c r="BI463"/>
  <c r="BH463"/>
  <c r="BG463"/>
  <c r="BF463"/>
  <c r="T463"/>
  <c r="R463"/>
  <c r="P463"/>
  <c r="BI452"/>
  <c r="BH452"/>
  <c r="BG452"/>
  <c r="BF452"/>
  <c r="T452"/>
  <c r="R452"/>
  <c r="P452"/>
  <c r="BI441"/>
  <c r="BH441"/>
  <c r="BG441"/>
  <c r="BF441"/>
  <c r="T441"/>
  <c r="R441"/>
  <c r="P441"/>
  <c r="BI430"/>
  <c r="BH430"/>
  <c r="BG430"/>
  <c r="BF430"/>
  <c r="T430"/>
  <c r="R430"/>
  <c r="P430"/>
  <c r="BI427"/>
  <c r="BH427"/>
  <c r="BG427"/>
  <c r="BF427"/>
  <c r="T427"/>
  <c r="R427"/>
  <c r="P427"/>
  <c r="BI417"/>
  <c r="BH417"/>
  <c r="BG417"/>
  <c r="BF417"/>
  <c r="T417"/>
  <c r="R417"/>
  <c r="P417"/>
  <c r="BI411"/>
  <c r="BH411"/>
  <c r="BG411"/>
  <c r="BF411"/>
  <c r="T411"/>
  <c r="R411"/>
  <c r="P411"/>
  <c r="BI408"/>
  <c r="BH408"/>
  <c r="BG408"/>
  <c r="BF408"/>
  <c r="T408"/>
  <c r="R408"/>
  <c r="P408"/>
  <c r="BI403"/>
  <c r="BH403"/>
  <c r="BG403"/>
  <c r="BF403"/>
  <c r="T403"/>
  <c r="R403"/>
  <c r="P403"/>
  <c r="BI399"/>
  <c r="BH399"/>
  <c r="BG399"/>
  <c r="BF399"/>
  <c r="T399"/>
  <c r="R399"/>
  <c r="P399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T310"/>
  <c r="R311"/>
  <c r="R310"/>
  <c r="P311"/>
  <c r="P310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T279"/>
  <c r="R280"/>
  <c r="R279"/>
  <c r="P280"/>
  <c r="P279"/>
  <c r="BI276"/>
  <c r="BH276"/>
  <c r="BG276"/>
  <c r="BF276"/>
  <c r="T276"/>
  <c r="R276"/>
  <c r="P276"/>
  <c r="BI271"/>
  <c r="BH271"/>
  <c r="BG271"/>
  <c r="BF271"/>
  <c r="T271"/>
  <c r="R271"/>
  <c r="P271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F34"/>
  <c i="3" r="J108"/>
  <c i="2" r="J241"/>
  <c r="BK156"/>
  <c i="1" r="AS54"/>
  <c i="2" r="J233"/>
  <c r="BK115"/>
  <c r="J373"/>
  <c r="J352"/>
  <c r="J327"/>
  <c r="J301"/>
  <c r="BK260"/>
  <c r="J188"/>
  <c r="F37"/>
  <c r="BK188"/>
  <c i="3" r="BK88"/>
  <c i="2" r="J370"/>
  <c r="J343"/>
  <c r="J323"/>
  <c r="J289"/>
  <c r="BK236"/>
  <c r="BK142"/>
  <c r="BK246"/>
  <c r="J172"/>
  <c r="BK111"/>
  <c i="3" r="BK103"/>
  <c i="2" r="J215"/>
  <c r="BK180"/>
  <c r="J115"/>
  <c r="BK474"/>
  <c r="BK452"/>
  <c r="BK430"/>
  <c r="BK417"/>
  <c r="BK408"/>
  <c r="BK399"/>
  <c r="BK388"/>
  <c r="J380"/>
  <c r="BK364"/>
  <c r="BK355"/>
  <c r="BK343"/>
  <c r="BK327"/>
  <c r="BK311"/>
  <c r="BK293"/>
  <c r="BK276"/>
  <c r="BK241"/>
  <c r="J160"/>
  <c r="J111"/>
  <c r="J34"/>
  <c r="J246"/>
  <c r="J147"/>
  <c r="J383"/>
  <c r="J358"/>
  <c r="J339"/>
  <c r="J306"/>
  <c r="J276"/>
  <c r="BK215"/>
  <c r="J119"/>
  <c r="BK219"/>
  <c r="J142"/>
  <c r="F35"/>
  <c r="BK257"/>
  <c r="BK103"/>
  <c r="J364"/>
  <c r="J346"/>
  <c r="J315"/>
  <c r="J285"/>
  <c r="J207"/>
  <c r="F36"/>
  <c r="J219"/>
  <c i="3" r="J93"/>
  <c i="2" r="J367"/>
  <c r="J349"/>
  <c r="BK315"/>
  <c r="J293"/>
  <c r="BK251"/>
  <c r="J163"/>
  <c r="J107"/>
  <c r="J211"/>
  <c r="BK123"/>
  <c i="3" r="J88"/>
  <c i="2" r="J229"/>
  <c r="BK160"/>
  <c r="J128"/>
  <c i="3" r="BK108"/>
  <c i="2" r="J463"/>
  <c r="J441"/>
  <c r="J427"/>
  <c r="J411"/>
  <c r="J403"/>
  <c r="J392"/>
  <c r="BK380"/>
  <c r="BK373"/>
  <c r="BK361"/>
  <c r="BK349"/>
  <c r="BK335"/>
  <c r="BK319"/>
  <c r="BK301"/>
  <c r="BK289"/>
  <c r="J264"/>
  <c r="BK207"/>
  <c r="BK147"/>
  <c r="J99"/>
  <c r="J251"/>
  <c r="BK197"/>
  <c r="BK137"/>
  <c r="J203"/>
  <c r="BK128"/>
  <c r="J376"/>
  <c r="J355"/>
  <c r="J335"/>
  <c r="J311"/>
  <c r="J280"/>
  <c r="BK151"/>
  <c r="J271"/>
  <c r="J193"/>
  <c i="3" r="BK93"/>
  <c i="2" r="J260"/>
  <c r="BK203"/>
  <c r="J151"/>
  <c r="J103"/>
  <c r="J474"/>
  <c r="J452"/>
  <c r="J430"/>
  <c r="J417"/>
  <c r="J408"/>
  <c r="J399"/>
  <c r="J388"/>
  <c r="BK376"/>
  <c r="BK370"/>
  <c r="BK352"/>
  <c r="BK339"/>
  <c r="BK323"/>
  <c r="BK306"/>
  <c r="BK280"/>
  <c r="J257"/>
  <c r="BK193"/>
  <c r="BK133"/>
  <c r="BK264"/>
  <c r="BK211"/>
  <c r="J180"/>
  <c r="BK107"/>
  <c r="BK271"/>
  <c r="BK163"/>
  <c i="3" r="J98"/>
  <c i="2" r="J361"/>
  <c r="J331"/>
  <c r="J296"/>
  <c r="BK229"/>
  <c r="J133"/>
  <c r="BK233"/>
  <c r="J156"/>
  <c r="BK99"/>
  <c r="J236"/>
  <c r="J197"/>
  <c r="J137"/>
  <c i="3" r="BK98"/>
  <c i="2" r="BK463"/>
  <c r="BK441"/>
  <c r="BK427"/>
  <c r="BK411"/>
  <c r="BK403"/>
  <c r="BK392"/>
  <c r="BK383"/>
  <c r="BK367"/>
  <c r="BK358"/>
  <c r="BK346"/>
  <c r="BK331"/>
  <c r="J319"/>
  <c r="BK296"/>
  <c r="BK285"/>
  <c r="BK224"/>
  <c r="BK172"/>
  <c r="BK119"/>
  <c i="3" r="J103"/>
  <c i="2" r="J224"/>
  <c r="J123"/>
  <c l="1" r="T98"/>
  <c r="T214"/>
  <c r="T250"/>
  <c r="BK284"/>
  <c r="J284"/>
  <c r="J69"/>
  <c r="T314"/>
  <c r="T351"/>
  <c r="BK98"/>
  <c r="J98"/>
  <c r="J61"/>
  <c r="BK214"/>
  <c r="J214"/>
  <c r="J62"/>
  <c r="P250"/>
  <c r="T270"/>
  <c r="BK300"/>
  <c r="J300"/>
  <c r="J70"/>
  <c r="P351"/>
  <c r="R98"/>
  <c r="P214"/>
  <c r="BK250"/>
  <c r="J250"/>
  <c r="J65"/>
  <c r="P270"/>
  <c r="R314"/>
  <c r="T345"/>
  <c r="BK429"/>
  <c r="J429"/>
  <c r="J76"/>
  <c r="T223"/>
  <c r="T284"/>
  <c r="T300"/>
  <c r="P345"/>
  <c r="R429"/>
  <c r="P98"/>
  <c r="R214"/>
  <c r="R250"/>
  <c r="R284"/>
  <c r="R300"/>
  <c r="R351"/>
  <c r="P223"/>
  <c r="R270"/>
  <c r="R269"/>
  <c r="P314"/>
  <c r="R345"/>
  <c r="P429"/>
  <c r="BK223"/>
  <c r="J223"/>
  <c r="J63"/>
  <c r="BK270"/>
  <c r="J270"/>
  <c r="J67"/>
  <c r="BK314"/>
  <c r="BK351"/>
  <c r="J351"/>
  <c r="J75"/>
  <c r="R223"/>
  <c r="P284"/>
  <c r="P300"/>
  <c r="BK345"/>
  <c r="J345"/>
  <c r="J74"/>
  <c r="T429"/>
  <c i="3" r="BK107"/>
  <c r="J107"/>
  <c r="J65"/>
  <c r="BK92"/>
  <c r="J92"/>
  <c r="J62"/>
  <c r="BK87"/>
  <c r="J87"/>
  <c r="J61"/>
  <c i="2" r="BK245"/>
  <c r="J245"/>
  <c r="J64"/>
  <c r="BK279"/>
  <c r="J279"/>
  <c r="J68"/>
  <c i="3" r="BK97"/>
  <c r="J97"/>
  <c r="J63"/>
  <c r="BK102"/>
  <c r="J102"/>
  <c r="J64"/>
  <c i="2" r="BK310"/>
  <c r="J310"/>
  <c r="J71"/>
  <c r="J314"/>
  <c r="J73"/>
  <c i="3" r="E75"/>
  <c r="F82"/>
  <c r="BE98"/>
  <c r="BE93"/>
  <c r="J79"/>
  <c r="BE103"/>
  <c r="BE108"/>
  <c r="BE88"/>
  <c i="1" r="AW55"/>
  <c i="2" r="E48"/>
  <c r="J52"/>
  <c r="F55"/>
  <c r="BE99"/>
  <c r="BE103"/>
  <c r="BE107"/>
  <c r="BE111"/>
  <c r="BE115"/>
  <c r="BE119"/>
  <c r="BE123"/>
  <c r="BE128"/>
  <c r="BE133"/>
  <c r="BE137"/>
  <c r="BE142"/>
  <c r="BE147"/>
  <c r="BE151"/>
  <c r="BE156"/>
  <c r="BE160"/>
  <c r="BE163"/>
  <c r="BE172"/>
  <c r="BE180"/>
  <c r="BE188"/>
  <c r="BE193"/>
  <c r="BE197"/>
  <c r="BE203"/>
  <c r="BE207"/>
  <c r="BE211"/>
  <c r="BE215"/>
  <c r="BE219"/>
  <c r="BE224"/>
  <c r="BE229"/>
  <c r="BE233"/>
  <c r="BE236"/>
  <c r="BE241"/>
  <c r="BE246"/>
  <c r="BE251"/>
  <c r="BE257"/>
  <c r="BE260"/>
  <c r="BE264"/>
  <c r="BE271"/>
  <c r="BE276"/>
  <c r="BE280"/>
  <c r="BE285"/>
  <c r="BE289"/>
  <c r="BE293"/>
  <c r="BE296"/>
  <c r="BE301"/>
  <c r="BE306"/>
  <c r="BE311"/>
  <c r="BE315"/>
  <c r="BE319"/>
  <c r="BE323"/>
  <c r="BE327"/>
  <c r="BE331"/>
  <c r="BE335"/>
  <c r="BE339"/>
  <c r="BE343"/>
  <c r="BE346"/>
  <c r="BE349"/>
  <c r="BE352"/>
  <c r="BE355"/>
  <c r="BE358"/>
  <c r="BE361"/>
  <c r="BE364"/>
  <c r="BE367"/>
  <c r="BE370"/>
  <c r="BE373"/>
  <c r="BE376"/>
  <c r="BE380"/>
  <c r="BE383"/>
  <c r="BE388"/>
  <c r="BE392"/>
  <c r="BE399"/>
  <c r="BE403"/>
  <c r="BE408"/>
  <c r="BE411"/>
  <c r="BE417"/>
  <c r="BE427"/>
  <c r="BE430"/>
  <c r="BE441"/>
  <c r="BE452"/>
  <c r="BE463"/>
  <c r="BE474"/>
  <c i="1" r="BB55"/>
  <c r="BA55"/>
  <c r="BC55"/>
  <c r="BD55"/>
  <c i="3" r="F35"/>
  <c i="1" r="BB56"/>
  <c r="BB54"/>
  <c r="W31"/>
  <c i="3" r="J34"/>
  <c i="1" r="AW56"/>
  <c i="3" r="F36"/>
  <c i="1" r="BC56"/>
  <c r="BC54"/>
  <c r="W32"/>
  <c i="3" r="F34"/>
  <c i="1" r="BA56"/>
  <c r="BA54"/>
  <c r="W30"/>
  <c i="3" r="F37"/>
  <c i="1" r="BD56"/>
  <c r="BD54"/>
  <c r="W33"/>
  <c i="2" l="1" r="T269"/>
  <c r="P313"/>
  <c r="R97"/>
  <c r="BK313"/>
  <c r="J313"/>
  <c r="J72"/>
  <c r="P269"/>
  <c r="P97"/>
  <c r="P96"/>
  <c i="1" r="AU55"/>
  <c i="2" r="T313"/>
  <c r="R313"/>
  <c r="T97"/>
  <c r="T96"/>
  <c i="3" r="BK86"/>
  <c r="BK85"/>
  <c r="J85"/>
  <c r="J59"/>
  <c i="2" r="BK269"/>
  <c r="J269"/>
  <c r="J66"/>
  <c i="3" r="F33"/>
  <c i="1" r="AZ56"/>
  <c i="3" r="J33"/>
  <c i="1" r="AV56"/>
  <c r="AT56"/>
  <c i="2" r="F33"/>
  <c i="1" r="AZ55"/>
  <c i="2" r="J33"/>
  <c i="1" r="AV55"/>
  <c r="AT55"/>
  <c r="AU54"/>
  <c r="AX54"/>
  <c r="AW54"/>
  <c r="AK30"/>
  <c r="AY54"/>
  <c i="2" l="1" r="R96"/>
  <c r="BK97"/>
  <c r="J97"/>
  <c r="J60"/>
  <c i="3" r="J86"/>
  <c r="J60"/>
  <c r="J30"/>
  <c i="1" r="AG56"/>
  <c r="AZ54"/>
  <c r="W29"/>
  <c i="3" l="1" r="J39"/>
  <c i="2" r="BK96"/>
  <c r="J96"/>
  <c i="1" r="AN56"/>
  <c i="2"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<sst xmlns="http://schemas.openxmlformats.org/spreadsheetml/2006/main">
  <si>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</si>
  <si>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</si>
  <si>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</si>
  <si>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</si>
  <si>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</si>
  <si>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{921aef75-ddd8-4306-9caf-5400192a697c}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</si>
  <si>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</si>
  <si>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</si>
  <si>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</si>
  <si>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</si>
  <si>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</si>
  <si>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</si>
  <si>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</si>
  <si>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</si>
  <si>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JS23-195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</si>
  <si>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</si>
  <si>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</si>
  <si>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Kontejnerové stání u koleje Jarov II</t>
  </si>
  <si>
    <t>KSO:</t>
  </si>
  <si>
    <t/>
  </si>
  <si>
    <t>CC-CZ:</t>
  </si>
  <si>
    <t>Místo:</t>
  </si>
  <si>
    <t>p.č. 2931/148, k.ú. Žižkov</t>
  </si>
  <si>
    <t>Datum:</t>
  </si>
  <si>
    <t>10. 10. 2023</t>
  </si>
  <si>
    <t>Zadavatel:</t>
  </si>
  <si>
    <t>IČ:</t>
  </si>
  <si>
    <t>Správa účelových zařízení VŠE v Praze</t>
  </si>
  <si>
    <t>DIČ:</t>
  </si>
  <si>
    <t>Uchazeč:</t>
  </si>
  <si>
    <t>Vyplň údaj</t>
  </si>
  <si>
    <t>Projektant:</t>
  </si>
  <si>
    <t>26499924</t>
  </si>
  <si>
    <t>Drobný Architects, s.r.o.</t>
  </si>
  <si>
    <t>CZ26499924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</si>
  <si>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</si>
  <si>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</si>
  <si>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</si>
  <si>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</si>
  <si>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</si>
  <si>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Nabídková cena obsahuje veškeré práce a dodávky obsažené v projektové dokumentaci, výkazu výměr, technické zprávě a ve výkresové části.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</si>
  <si>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</si>
  <si>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</si>
  <si>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</si>
  <si>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</si>
  <si>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</si>
  <si>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</si>
  <si>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</si>
  <si>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</si>
  <si>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</si>
  <si>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</si>
  <si>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</si>
  <si>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</si>
  <si>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</si>
  <si>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</si>
  <si>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</si>
  <si>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</si>
  <si>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</si>
  <si>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</si>
  <si>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</si>
  <si>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</si>
  <si>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</si>
  <si>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</si>
  <si>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</si>
  <si>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</si>
  <si>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</si>
  <si>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</si>
  <si>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</si>
  <si>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</si>
  <si>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</si>
  <si>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</si>
  <si>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</si>
  <si>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</si>
  <si>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</si>
  <si>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</si>
  <si>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</si>
  <si>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</si>
  <si>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</si>
  <si>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</si>
  <si>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</si>
  <si>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</si>
  <si>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Kontejnerové stání</t>
  </si>
  <si>
    <t>STA</t>
  </si>
  <si>
    <t>1</t>
  </si>
  <si>
    <t>{8eae5772-7b7d-4366-bb51-13b4589ddbfd}</t>
  </si>
  <si>
    <t>2</t>
  </si>
  <si>
    <t>VRN</t>
  </si>
  <si>
    <t>Vedlejší rozpočtové náklady</t>
  </si>
  <si>
    <t>{fc01008e-744b-4363-8cb0-8531e497bdfc}</t>
  </si>
  <si>
    <t>KRYCÍ LIST SOUPISU PRACÍ</t>
  </si>
  <si>
    <t>Objekt:</t>
  </si>
  <si>
    <t>01 - Kontejnerové stání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</si>
  <si>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</si>
  <si>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</si>
  <si>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</si>
  <si>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</si>
  <si>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</si>
  <si>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</si>
  <si>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</si>
  <si>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</si>
  <si>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</si>
  <si>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</si>
  <si>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</si>
  <si>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</si>
  <si>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</si>
  <si>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95 - Různé dokončovací konstrukce a práce pozemních staveb</t>
  </si>
  <si>
    <t xml:space="preserve">      97 - Prorážení otvorů a ostatní bourací práce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</si>
  <si>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</si>
  <si>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</si>
  <si>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</si>
  <si>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</si>
  <si>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</si>
  <si>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</si>
  <si>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</si>
  <si>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</si>
  <si>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</si>
  <si>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</si>
  <si>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</si>
  <si>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</si>
  <si>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</si>
  <si>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</si>
  <si>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</si>
  <si>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</si>
  <si>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</si>
  <si>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</si>
  <si>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</si>
  <si>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</si>
  <si>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</si>
  <si>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</si>
  <si>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</si>
  <si>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</si>
  <si>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</si>
  <si>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</si>
  <si>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</si>
  <si>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2023 02</t>
  </si>
  <si>
    <t>4</t>
  </si>
  <si>
    <t>-532141261</t>
  </si>
  <si>
    <t>Online PSC</t>
  </si>
  <si>
    <t>https://podminky.urs.cz/item/CS_URS_2023_02/111211101</t>
  </si>
  <si>
    <t>VV</t>
  </si>
  <si>
    <t>12,0</t>
  </si>
  <si>
    <t>Součet</t>
  </si>
  <si>
    <t>184502111</t>
  </si>
  <si>
    <t>Vyzvednutí dřeviny k přesazení s balem v rovině nebo na svahu do 1:5, při průměru balu přes 300 do 400 mm</t>
  </si>
  <si>
    <t>kus</t>
  </si>
  <si>
    <t>-1560442850</t>
  </si>
  <si>
    <t>https://podminky.urs.cz/item/CS_URS_2023_02/184502111</t>
  </si>
  <si>
    <t>5</t>
  </si>
  <si>
    <t>3</t>
  </si>
  <si>
    <t>131213701</t>
  </si>
  <si>
    <t>Hloubení nezapažených jam ručně s urovnáním dna do předepsaného profilu a spádu v hornině třídy těžitelnosti I skupiny 3 soudržných</t>
  </si>
  <si>
    <t>m3</t>
  </si>
  <si>
    <t>37797349</t>
  </si>
  <si>
    <t>https://podminky.urs.cz/item/CS_URS_2023_02/131213701</t>
  </si>
  <si>
    <t>5*(0,4*0,4*0,4)</t>
  </si>
  <si>
    <t>174111101</t>
  </si>
  <si>
    <t>Zásyp sypaninou z jakékoliv horniny ručně s uložením výkopku ve vrstvách se zhutněním jam, šachet, rýh nebo kolem objektů v těchto vykopávkách</t>
  </si>
  <si>
    <t>572475285</t>
  </si>
  <si>
    <t>https://podminky.urs.cz/item/CS_URS_2023_02/174111101</t>
  </si>
  <si>
    <t>184102113</t>
  </si>
  <si>
    <t>Výsadba dřeviny s balem do předem vyhloubené jamky se zalitím v rovině nebo na svahu do 1:5, při průměru balu přes 300 do 400 mm</t>
  </si>
  <si>
    <t>-1122921180</t>
  </si>
  <si>
    <t>https://podminky.urs.cz/item/CS_URS_2023_02/184102113</t>
  </si>
  <si>
    <t>6</t>
  </si>
  <si>
    <t>121151103</t>
  </si>
  <si>
    <t>Sejmutí ornice strojně při souvislé ploše do 100 m2, tl. vrstvy do 200 mm</t>
  </si>
  <si>
    <t>384476096</t>
  </si>
  <si>
    <t>https://podminky.urs.cz/item/CS_URS_2023_02/121151103</t>
  </si>
  <si>
    <t>50,0</t>
  </si>
  <si>
    <t>7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</si>
  <si>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</si>
  <si>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</si>
  <si>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1809430682</t>
  </si>
  <si>
    <t>https://podminky.urs.cz/item/CS_URS_2023_02/113106123</t>
  </si>
  <si>
    <t>9,38 "schodiště"</t>
  </si>
  <si>
    <t>0,31 "chodník - elektroinstalace"</t>
  </si>
  <si>
    <t>8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</si>
  <si>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</si>
  <si>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</si>
  <si>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1387649702</t>
  </si>
  <si>
    <t>https://podminky.urs.cz/item/CS_URS_2023_02/113107322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</si>
  <si>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</si>
  <si>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</si>
  <si>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</si>
  <si>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</si>
  <si>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-600448773</t>
  </si>
  <si>
    <t>https://podminky.urs.cz/item/CS_URS_2023_02/113202111</t>
  </si>
  <si>
    <t>1,0*5+2,0*9</t>
  </si>
  <si>
    <t>10</t>
  </si>
  <si>
    <t>131251103</t>
  </si>
  <si>
    <t>Hloubení nezapažených jam a zářezů strojně s urovnáním dna do předepsaného profilu a spádu v hornině třídy těžitelnosti I skupiny 3 přes 50 do 100 m3</t>
  </si>
  <si>
    <t>1217845294</t>
  </si>
  <si>
    <t>https://podminky.urs.cz/item/CS_URS_2023_02/131251103</t>
  </si>
  <si>
    <t>1,1*50,0 "stavební jáma"</t>
  </si>
  <si>
    <t>0,4*0,4*0,7 "základová patka"</t>
  </si>
  <si>
    <t>11</t>
  </si>
  <si>
    <t>132251101</t>
  </si>
  <si>
    <t>Hloubení nezapažených rýh šířky do 800 mm strojně s urovnáním dna do předepsaného profilu a spádu v hornině třídy těžitelnosti I skupiny 3 do 20 m3</t>
  </si>
  <si>
    <t>139515053</t>
  </si>
  <si>
    <t>https://podminky.urs.cz/item/CS_URS_2023_02/132251101</t>
  </si>
  <si>
    <t>0,5*0,86*(2,1+3,7+5,7+1,9) "základové pasy"</t>
  </si>
  <si>
    <t>0,3*0,7*(6,8+1,0+2,3) "elektroinstalace"</t>
  </si>
  <si>
    <t>12</t>
  </si>
  <si>
    <t>122251101</t>
  </si>
  <si>
    <t>Odkopávky a prokopávky nezapažené strojně v hornině třídy těžitelnosti I skupiny 3 do 20 m3</t>
  </si>
  <si>
    <t>1090094023</t>
  </si>
  <si>
    <t>https://podminky.urs.cz/item/CS_URS_2023_02/122251101</t>
  </si>
  <si>
    <t>16,62*0,19</t>
  </si>
  <si>
    <t>13</t>
  </si>
  <si>
    <t>174151101</t>
  </si>
  <si>
    <t>Zásyp sypaninou z jakékoliv horniny strojně s uložením výkopku ve vrstvách se zhutněním jam, šachet, rýh nebo kolem objektů v těchto vykopávkách</t>
  </si>
  <si>
    <t>-276912142</t>
  </si>
  <si>
    <t>https://podminky.urs.cz/item/CS_URS_2023_02/174151101</t>
  </si>
  <si>
    <t>1,0*1,0*(2,0+3,5+5,5) "okolo přístřešku"</t>
  </si>
  <si>
    <t>0,3*0,4*(6,8+1,0+2,3) "elektroinstalace"</t>
  </si>
  <si>
    <t>14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</si>
  <si>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</si>
  <si>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</si>
  <si>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670239888</t>
  </si>
  <si>
    <t>https://podminky.urs.cz/item/CS_URS_2023_02/175151101</t>
  </si>
  <si>
    <t>0,3*0,2*(6,8+1,0+2,3) "elektroinstalace"</t>
  </si>
  <si>
    <t>M</t>
  </si>
  <si>
    <t>58337310</t>
  </si>
  <si>
    <t>štěrkopísek frakce 0/4</t>
  </si>
  <si>
    <t>t</t>
  </si>
  <si>
    <t>1088360987</t>
  </si>
  <si>
    <t>0,606</t>
  </si>
  <si>
    <t>0,606*1,89 'Přepočtené koeficientem množství</t>
  </si>
  <si>
    <t>16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</si>
  <si>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</si>
  <si>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</si>
  <si>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-383785926</t>
  </si>
  <si>
    <t>https://podminky.urs.cz/item/CS_URS_2023_02/162251102</t>
  </si>
  <si>
    <t>50,0*0,2*2</t>
  </si>
  <si>
    <t>9,38*0,15</t>
  </si>
  <si>
    <t>55,112</t>
  </si>
  <si>
    <t>7,883</t>
  </si>
  <si>
    <t>3,158</t>
  </si>
  <si>
    <t>12,212</t>
  </si>
  <si>
    <t>17</t>
  </si>
  <si>
    <t>167151111</t>
  </si>
  <si>
    <t>Nakládání, skládání a překládání neulehlého výkopku nebo sypaniny strojně nakládání, množství přes 100 m3, z hornin třídy těžitelnosti I, skupiny 1 až 3</t>
  </si>
  <si>
    <t>-1629083346</t>
  </si>
  <si>
    <t>https://podminky.urs.cz/item/CS_URS_2023_02/167151111</t>
  </si>
  <si>
    <t>50,0*0,2</t>
  </si>
  <si>
    <t>18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</si>
  <si>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</si>
  <si>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</si>
  <si>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-916196125</t>
  </si>
  <si>
    <t>https://podminky.urs.cz/item/CS_URS_2023_02/162651112</t>
  </si>
  <si>
    <t>-12,212</t>
  </si>
  <si>
    <t>19</t>
  </si>
  <si>
    <t>171251201</t>
  </si>
  <si>
    <t>Uložení sypaniny na skládky nebo meziskládky bez hutnění s upravením uložené sypaniny do předepsaného tvaru</t>
  </si>
  <si>
    <t>-1805881857</t>
  </si>
  <si>
    <t>https://podminky.urs.cz/item/CS_URS_2023_02/171251201</t>
  </si>
  <si>
    <t>96,439</t>
  </si>
  <si>
    <t>55,348</t>
  </si>
  <si>
    <t>20</t>
  </si>
  <si>
    <t>171201231</t>
  </si>
  <si>
    <t>Poplatek za uložení stavebního odpadu na recyklační skládce (skládkovné) zeminy a kamení zatříděného do Katalogu odpadů pod kódem 17 05 04</t>
  </si>
  <si>
    <t>-2044152721</t>
  </si>
  <si>
    <t>https://podminky.urs.cz/item/CS_URS_2023_02/171201231</t>
  </si>
  <si>
    <t>55,348*1,8 'Přepočtené koeficientem množství</t>
  </si>
  <si>
    <t>181912112</t>
  </si>
  <si>
    <t>Úprava pláně vyrovnáním výškových rozdílů ručně v hornině třídy těžitelnosti I skupiny 3 se zhutněním</t>
  </si>
  <si>
    <t>1483368154</t>
  </si>
  <si>
    <t>https://podminky.urs.cz/item/CS_URS_2023_02/181912112</t>
  </si>
  <si>
    <t>16,62</t>
  </si>
  <si>
    <t>9,38</t>
  </si>
  <si>
    <t>0,31</t>
  </si>
  <si>
    <t>22</t>
  </si>
  <si>
    <t>182351023</t>
  </si>
  <si>
    <t>Rozprostření a urovnání ornice ve svahu sklonu přes 1:5 strojně při souvislé ploše do 100 m2, tl. vrstvy do 200 mm</t>
  </si>
  <si>
    <t>-717382107</t>
  </si>
  <si>
    <t>https://podminky.urs.cz/item/CS_URS_2023_02/182351023</t>
  </si>
  <si>
    <t>23</t>
  </si>
  <si>
    <t>181411132</t>
  </si>
  <si>
    <t>Založení trávníku na půdě předem připravené plochy do 1000 m2 výsevem včetně utažení parkového na svahu přes 1:5 do 1:2</t>
  </si>
  <si>
    <t>1836341807</t>
  </si>
  <si>
    <t>https://podminky.urs.cz/item/CS_URS_2023_02/181411132</t>
  </si>
  <si>
    <t>24</t>
  </si>
  <si>
    <t>00572410</t>
  </si>
  <si>
    <t>osivo směs travní parková</t>
  </si>
  <si>
    <t>kg</t>
  </si>
  <si>
    <t>-1639038702</t>
  </si>
  <si>
    <t>50,0*0,03</t>
  </si>
  <si>
    <t>Zakládání</t>
  </si>
  <si>
    <t>25</t>
  </si>
  <si>
    <t>274313711</t>
  </si>
  <si>
    <t>Základy z betonu prostého pasy betonu kamenem neprokládaného tř. C 20/25</t>
  </si>
  <si>
    <t>-1746979252</t>
  </si>
  <si>
    <t>https://podminky.urs.cz/item/CS_URS_2023_02/274313711</t>
  </si>
  <si>
    <t>0,5*0,7*(2,1+3,7+5,7+1,9)</t>
  </si>
  <si>
    <t>26</t>
  </si>
  <si>
    <t>275313711</t>
  </si>
  <si>
    <t>Základy z betonu prostého patky a bloky z betonu kamenem neprokládaného tř. C 20/25</t>
  </si>
  <si>
    <t>1143327390</t>
  </si>
  <si>
    <t>https://podminky.urs.cz/item/CS_URS_2023_02/275313711</t>
  </si>
  <si>
    <t>0,4*0,4*0,7</t>
  </si>
  <si>
    <t>Svislé a kompletní konstrukce</t>
  </si>
  <si>
    <t>27</t>
  </si>
  <si>
    <t>348272115</t>
  </si>
  <si>
    <t>Ploty z tvárnic betonových plotová zeď na maltu cementovou včetně spárování současně při zdění z tvarovek hladkých, dutých přírodních, tloušťka zdiva 290 mm</t>
  </si>
  <si>
    <t>2067026207</t>
  </si>
  <si>
    <t>https://podminky.urs.cz/item/CS_URS_2023_02/348272115</t>
  </si>
  <si>
    <t>2,0*(2,0+3,5+5,5+1,8)</t>
  </si>
  <si>
    <t>-2,0-1,1-6,0-3,6 "odpočet jednostranně štípaných tvárnic"</t>
  </si>
  <si>
    <t>28</t>
  </si>
  <si>
    <t>348272155</t>
  </si>
  <si>
    <t>Ploty z tvárnic betonových plotová zeď na maltu cementovou včetně spárování současně při zdění z tvarovek jednostranně štípaných, dutých přírodních, tloušťka zdiva 295 mm</t>
  </si>
  <si>
    <t>898486782</t>
  </si>
  <si>
    <t>https://podminky.urs.cz/item/CS_URS_2023_02/348272155</t>
  </si>
  <si>
    <t>2,0+1,1+6,0+3,6</t>
  </si>
  <si>
    <t>29</t>
  </si>
  <si>
    <t>348272295R</t>
  </si>
  <si>
    <t>Ploty z tvárnic betonových plotová zeď Příplatek k cenám plotového zdiva za výplň betonm C 20/25 S3, tloušťka zdiva 295 mm</t>
  </si>
  <si>
    <t>1469891113</t>
  </si>
  <si>
    <t>30</t>
  </si>
  <si>
    <t>311361821</t>
  </si>
  <si>
    <t>Výztuž nadzákladových zdí nosných svislých nebo odkloněných od svislice, rovných nebo oblých z betonářské oceli 10 505 (R) nebo BSt 500</t>
  </si>
  <si>
    <t>1646504411</t>
  </si>
  <si>
    <t>https://podminky.urs.cz/item/CS_URS_2023_02/311361821</t>
  </si>
  <si>
    <t>4*2,4*(2,0+3,5+5,5+1,8)/0,4*0,89*1,15/1000</t>
  </si>
  <si>
    <t>2*10*(2,0+3,5+5,5+1,8)*0,89*1,15/1000</t>
  </si>
  <si>
    <t>31</t>
  </si>
  <si>
    <t>348272615</t>
  </si>
  <si>
    <t>Ploty z tvárnic betonových plotová stříška lepená mrazuvzdorným lepidlem z tvarovek broušených, plochých přírodních, tloušťka zdiva 295 mm</t>
  </si>
  <si>
    <t>-1388927993</t>
  </si>
  <si>
    <t>https://podminky.urs.cz/item/CS_URS_2023_02/348272615</t>
  </si>
  <si>
    <t>2,0+3,5+5,5+1,8</t>
  </si>
  <si>
    <t>Vodorovné konstrukce</t>
  </si>
  <si>
    <t>32</t>
  </si>
  <si>
    <t>451572111</t>
  </si>
  <si>
    <t>Lože pod potrubí, stoky a drobné objekty v otevřeném výkopu z kameniva drobného těženého 0 až 4 mm</t>
  </si>
  <si>
    <t>944619555</t>
  </si>
  <si>
    <t>https://podminky.urs.cz/item/CS_URS_2023_02/451572111</t>
  </si>
  <si>
    <t>0,3*0,1*(6,8+1,0+2,3) "elektroinstalace"</t>
  </si>
  <si>
    <t>Komunikace pozemní</t>
  </si>
  <si>
    <t>33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</si>
  <si>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</si>
  <si>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</si>
  <si>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729256791</t>
  </si>
  <si>
    <t>https://podminky.urs.cz/item/CS_URS_2023_02/596211110</t>
  </si>
  <si>
    <t>16,62 "přístřešek"</t>
  </si>
  <si>
    <t>9,38 "zpětná montáž schodiště"</t>
  </si>
  <si>
    <t>0,31 "zpětná montáž chodník - elektroinstalace"</t>
  </si>
  <si>
    <t>34</t>
  </si>
  <si>
    <t>59245015</t>
  </si>
  <si>
    <t>dlažba zámková tvaru I 200x165x60mm přírodní</t>
  </si>
  <si>
    <t>170231149</t>
  </si>
  <si>
    <t>16,62*1,1</t>
  </si>
  <si>
    <t>35</t>
  </si>
  <si>
    <t>564730001</t>
  </si>
  <si>
    <t>Podklad nebo kryt z kameniva hrubého drceného vel. 8-16 mm s rozprostřením a zhutněním plochy jednotlivě do 100 m2, po zhutnění tl. 100 mm</t>
  </si>
  <si>
    <t>373938594</t>
  </si>
  <si>
    <t>https://podminky.urs.cz/item/CS_URS_2023_02/564730001</t>
  </si>
  <si>
    <t>36</t>
  </si>
  <si>
    <t>564750001</t>
  </si>
  <si>
    <t>Podklad nebo kryt z kameniva hrubého drceného vel. 8-16 mm s rozprostřením a zhutněním plochy jednotlivě do 100 m2, po zhutnění tl. 150 mm</t>
  </si>
  <si>
    <t>321327016</t>
  </si>
  <si>
    <t>https://podminky.urs.cz/item/CS_URS_2023_02/564750001</t>
  </si>
  <si>
    <t>Ostatní konstrukce a práce, bourání</t>
  </si>
  <si>
    <t>91</t>
  </si>
  <si>
    <t>Doplňující konstrukce a práce pozemních komunikací, letišť a ploch</t>
  </si>
  <si>
    <t>37</t>
  </si>
  <si>
    <t>916331112</t>
  </si>
  <si>
    <t>Osazení zahradního obrubníku betonového s ložem tl. od 50 do 100 mm z betonu prostého tř. C 12/15 s boční opěrou z betonu prostého tř. C 12/15</t>
  </si>
  <si>
    <t>1685641215</t>
  </si>
  <si>
    <t>https://podminky.urs.cz/item/CS_URS_2023_02/916331112</t>
  </si>
  <si>
    <t>2,5+3,07+0,08 "přístřešek"</t>
  </si>
  <si>
    <t>1,0*5+2,0*9 "zpětná montáž schodiště"</t>
  </si>
  <si>
    <t>38</t>
  </si>
  <si>
    <t>59217002</t>
  </si>
  <si>
    <t>obrubník betonový zahradní šedý 1000x50x200mm</t>
  </si>
  <si>
    <t>154300175</t>
  </si>
  <si>
    <t>5,65*1,1</t>
  </si>
  <si>
    <t>7,0</t>
  </si>
  <si>
    <t>94</t>
  </si>
  <si>
    <t>Lešení a stavební výtahy</t>
  </si>
  <si>
    <t>39</t>
  </si>
  <si>
    <t>949101112</t>
  </si>
  <si>
    <t>Lešení pomocné pracovní pro objekty pozemních staveb pro zatížení do 150 kg/m2, o výšce lešeňové podlahy přes 1,9 do 3,5 m</t>
  </si>
  <si>
    <t>-1366769118</t>
  </si>
  <si>
    <t>https://podminky.urs.cz/item/CS_URS_2023_02/949101112</t>
  </si>
  <si>
    <t>15,69</t>
  </si>
  <si>
    <t>95</t>
  </si>
  <si>
    <t>Různé dokončovací konstrukce a práce pozemních staveb</t>
  </si>
  <si>
    <t>40</t>
  </si>
  <si>
    <t>953961212</t>
  </si>
  <si>
    <t>Kotvy chemické s vyvrtáním otvoru do betonu, železobetonu nebo tvrdého kamene chemická patrona, velikost M 10, hloubka 90 mm</t>
  </si>
  <si>
    <t>2108835322</t>
  </si>
  <si>
    <t>https://podminky.urs.cz/item/CS_URS_2023_02/953961212</t>
  </si>
  <si>
    <t>(2+2+4+1)*4 "ocelové sloupy"</t>
  </si>
  <si>
    <t>41</t>
  </si>
  <si>
    <t>953965115</t>
  </si>
  <si>
    <t>Kotvy chemické s vyvrtáním otvoru kotevní šrouby pro chemické kotvy, velikost M 10, délka 130 mm</t>
  </si>
  <si>
    <t>-628451690</t>
  </si>
  <si>
    <t>https://podminky.urs.cz/item/CS_URS_2023_02/953965115</t>
  </si>
  <si>
    <t>42</t>
  </si>
  <si>
    <t>953961213R</t>
  </si>
  <si>
    <t>Kotvy chemické s vyvrtáním otvoru do betonu, železobetonu nebo tvrdého kamene chemická patrona, velikost M 12, hloubka 350 mm</t>
  </si>
  <si>
    <t>-2120673217</t>
  </si>
  <si>
    <t>4*(2,0+3,5+5,5+1,8)/0,4 "výztuž tvárnic"</t>
  </si>
  <si>
    <t>43</t>
  </si>
  <si>
    <t>952901111</t>
  </si>
  <si>
    <t>Vyčištění budov nebo objektů před předáním do užívání budov bytové nebo občanské výstavby, světlé výšky podlaží do 4 m</t>
  </si>
  <si>
    <t>-1100860243</t>
  </si>
  <si>
    <t>https://podminky.urs.cz/item/CS_URS_2023_02/952901111</t>
  </si>
  <si>
    <t>97</t>
  </si>
  <si>
    <t>Prorážení otvorů a ostatní bourací práce</t>
  </si>
  <si>
    <t>44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</si>
  <si>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</si>
  <si>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</si>
  <si>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1656102168</t>
  </si>
  <si>
    <t>https://podminky.urs.cz/item/CS_URS_2023_02/979054451</t>
  </si>
  <si>
    <t>45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</si>
  <si>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</si>
  <si>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</si>
  <si>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888918006</t>
  </si>
  <si>
    <t>https://podminky.urs.cz/item/CS_URS_2023_02/979024441</t>
  </si>
  <si>
    <t>1,0*5+2,0*9 "schodiště"</t>
  </si>
  <si>
    <t>998</t>
  </si>
  <si>
    <t>Přesun hmot</t>
  </si>
  <si>
    <t>46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</si>
  <si>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</si>
  <si>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</si>
  <si>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1342362740</t>
  </si>
  <si>
    <t>https://podminky.urs.cz/item/CS_URS_2023_02/998011001</t>
  </si>
  <si>
    <t>PSV</t>
  </si>
  <si>
    <t>Práce a dodávky PSV</t>
  </si>
  <si>
    <t>711</t>
  </si>
  <si>
    <t>Izolace proti vodě, vlhkosti a plynům</t>
  </si>
  <si>
    <t>47</t>
  </si>
  <si>
    <t>711111001</t>
  </si>
  <si>
    <t>Provedení izolace proti zemní vlhkosti natěradly a tmely za studena na ploše vodorovné V nátěrem penetračním</t>
  </si>
  <si>
    <t>279628684</t>
  </si>
  <si>
    <t>https://podminky.urs.cz/item/CS_URS_2023_02/711111001</t>
  </si>
  <si>
    <t>0,5*(2,1+3,7+5,7+1,9)</t>
  </si>
  <si>
    <t>48</t>
  </si>
  <si>
    <t>711112001</t>
  </si>
  <si>
    <t>Provedení izolace proti zemní vlhkosti natěradly a tmely za studena na ploše svislé S nátěrem penetračním</t>
  </si>
  <si>
    <t>994094582</t>
  </si>
  <si>
    <t>https://podminky.urs.cz/item/CS_URS_2023_02/711112001</t>
  </si>
  <si>
    <t>2,45+6,36+5,69+0,28+0,08</t>
  </si>
  <si>
    <t>49</t>
  </si>
  <si>
    <t>11163150</t>
  </si>
  <si>
    <t>lak penetrační asfaltový</t>
  </si>
  <si>
    <t>1808852190</t>
  </si>
  <si>
    <t>6,7*0,4/1000</t>
  </si>
  <si>
    <t>14,86*0,4/1000</t>
  </si>
  <si>
    <t>50</t>
  </si>
  <si>
    <t>711141559</t>
  </si>
  <si>
    <t>Provedení izolace proti zemní vlhkosti pásy přitavením NAIP na ploše vodorovné V</t>
  </si>
  <si>
    <t>600533727</t>
  </si>
  <si>
    <t>https://podminky.urs.cz/item/CS_URS_2023_02/711141559</t>
  </si>
  <si>
    <t>51</t>
  </si>
  <si>
    <t>711142559</t>
  </si>
  <si>
    <t>Provedení izolace proti zemní vlhkosti pásy přitavením NAIP na ploše svislé S</t>
  </si>
  <si>
    <t>1487311591</t>
  </si>
  <si>
    <t>https://podminky.urs.cz/item/CS_URS_2023_02/711142559</t>
  </si>
  <si>
    <t>52</t>
  </si>
  <si>
    <t>62853004</t>
  </si>
  <si>
    <t>pás asfaltový natavitelný modifikovaný SBS s vložkou ze skleněné tkaniny a spalitelnou PE fólií nebo jemnozrnným minerálním posypem na horním povrchu tl 4,0mm</t>
  </si>
  <si>
    <t>668345103</t>
  </si>
  <si>
    <t>6,7*1,15</t>
  </si>
  <si>
    <t>14,86*1,15</t>
  </si>
  <si>
    <t>53</t>
  </si>
  <si>
    <t>711161212</t>
  </si>
  <si>
    <t>Izolace proti zemní vlhkosti a beztlakové vodě nopovými fóliemi na ploše svislé S vrstva ochranná, odvětrávací a drenážní výška nopku 8,0 mm, tl. fólie do 0,6 mm</t>
  </si>
  <si>
    <t>1695962576</t>
  </si>
  <si>
    <t>https://podminky.urs.cz/item/CS_URS_2023_02/711161212</t>
  </si>
  <si>
    <t>54</t>
  </si>
  <si>
    <t>998711101</t>
  </si>
  <si>
    <t>Přesun hmot pro izolace proti vodě, vlhkosti a plynům stanovený z hmotnosti přesunovaného materiálu vodorovná dopravní vzdálenost do 50 m v objektech výšky do 6 m</t>
  </si>
  <si>
    <t>1823268304</t>
  </si>
  <si>
    <t>https://podminky.urs.cz/item/CS_URS_2023_02/998711101</t>
  </si>
  <si>
    <t>741</t>
  </si>
  <si>
    <t>Elektroinstalace - silnoproud</t>
  </si>
  <si>
    <t>55</t>
  </si>
  <si>
    <t>741000001R</t>
  </si>
  <si>
    <t>D+M - Elektroinstalace pro elektrické zámky a čtečky čipů včetně napojení na stávající rozvody z vedlejšího objektu vysokoškolské koleje a včetně všech souvisejicích prací a stavebních přípomocí</t>
  </si>
  <si>
    <t>soubor</t>
  </si>
  <si>
    <t>2048791100</t>
  </si>
  <si>
    <t>56</t>
  </si>
  <si>
    <t>998741201</t>
  </si>
  <si>
    <t>Přesun hmot pro silnoproud stanovený procentní sazbou (%) z ceny vodorovná dopravní vzdálenost do 50 m v objektech výšky do 6 m</t>
  </si>
  <si>
    <t>%</t>
  </si>
  <si>
    <t>629818571</t>
  </si>
  <si>
    <t>https://podminky.urs.cz/item/CS_URS_2023_02/998741201</t>
  </si>
  <si>
    <t>767</t>
  </si>
  <si>
    <t>Konstrukce zámečnické</t>
  </si>
  <si>
    <t>57</t>
  </si>
  <si>
    <t>767000Z01R</t>
  </si>
  <si>
    <t>D+M - Z01 Ocelový otočný panel s dveřmi, celkový rozměr 3220x2255 mm, pozink ocelová konstrukce, nátěr, kotvení, kování, elektrický zámek, otvírání na čip, samozavírač, včetně veškerého příslušenství a parametrů dle tabulky zámečnických výrobků v PD</t>
  </si>
  <si>
    <t>-627289581</t>
  </si>
  <si>
    <t>58</t>
  </si>
  <si>
    <t>767000Z02R</t>
  </si>
  <si>
    <t>D+M - Z02 Ocelový otočný panel s dveřmi, celkový rozměr 1424x2255 mm, pozink ocelová konstrukce, nátěr, kotvení, kování, elektrický zámek, otvírání na čip, samozavírač, včetně veškerého příslušenství a parametrů dle tabulky zámečnických výrobků v PD</t>
  </si>
  <si>
    <t>-1645498454</t>
  </si>
  <si>
    <t>59</t>
  </si>
  <si>
    <t>767000Z03R</t>
  </si>
  <si>
    <t>D+M - Z03 Výplň otvoru, celkový rozměr 1588x455 mm, pozink ocelová konstrukce, nátěr, kotvení, výplň, včetně veškerého příslušenství a parametrů dle tabulky zámečnických výrobků v PD</t>
  </si>
  <si>
    <t>455406221</t>
  </si>
  <si>
    <t>60</t>
  </si>
  <si>
    <t>767000Z04R</t>
  </si>
  <si>
    <t>D+M - Z04 Výplň otvoru, celkový rozměr 1588x323-455 mm, pozink ocelová konstrukce, nátěr, kotvení, výplň, včetně veškerého příslušenství a parametrů dle tabulky zámečnických výrobků v PD</t>
  </si>
  <si>
    <t>332695893</t>
  </si>
  <si>
    <t>61</t>
  </si>
  <si>
    <t>767000Z05R</t>
  </si>
  <si>
    <t>D+M - Z05 Výplň otvoru, celkový rozměr 1388x191-311 mm, pozink ocelová konstrukce, nátěr, kotvení, výplň, včetně veškerého příslušenství a parametrů dle tabulky zámečnických výrobků v PD</t>
  </si>
  <si>
    <t>-500191342</t>
  </si>
  <si>
    <t>62</t>
  </si>
  <si>
    <t>767000Z06R</t>
  </si>
  <si>
    <t>D+M - Z06 Výplň otvoru, celkový rozměr 1388x191-311 mm, pozink ocelová konstrukce, nátěr, kotvení, výplň, včetně veškerého příslušenství a parametrů dle tabulky zámečnických výrobků v PD</t>
  </si>
  <si>
    <t>1174493550</t>
  </si>
  <si>
    <t>63</t>
  </si>
  <si>
    <t>767000Z07R</t>
  </si>
  <si>
    <t>D+M - Z07 Výplň otvoru, celkový rozměr 1637x174 mm, pozink ocelová konstrukce, nátěr, kotvení, výplň, včetně veškerého příslušenství a parametrů dle tabulky zámečnických výrobků v PD</t>
  </si>
  <si>
    <t>13857483</t>
  </si>
  <si>
    <t>64</t>
  </si>
  <si>
    <t>767000Z08R</t>
  </si>
  <si>
    <t>D+M - Z08 Výplň otvoru, celkový rozměr 1589x174 mm, pozink ocelová konstrukce, nátěr, kotvení, výplň, včetně veškerého příslušenství a parametrů dle tabulky zámečnických výrobků v PD</t>
  </si>
  <si>
    <t>-1066452474</t>
  </si>
  <si>
    <t>65</t>
  </si>
  <si>
    <t>767391112</t>
  </si>
  <si>
    <t>Montáž krytiny z tvarovaných plechů trapézových nebo vlnitých</t>
  </si>
  <si>
    <t>1898739575</t>
  </si>
  <si>
    <t>https://podminky.urs.cz/item/CS_URS_2023_02/767391112</t>
  </si>
  <si>
    <t>14,0</t>
  </si>
  <si>
    <t>66</t>
  </si>
  <si>
    <t>15485152R</t>
  </si>
  <si>
    <t>plech trapézový T50 P</t>
  </si>
  <si>
    <t>-1081801690</t>
  </si>
  <si>
    <t>14,0*1,15</t>
  </si>
  <si>
    <t>67</t>
  </si>
  <si>
    <t>767995111</t>
  </si>
  <si>
    <t>Montáž ostatních atypických zámečnických konstrukcí hmotnosti do 5 kg</t>
  </si>
  <si>
    <t>-304722864</t>
  </si>
  <si>
    <t>https://podminky.urs.cz/item/CS_URS_2023_02/767995111</t>
  </si>
  <si>
    <t>2*0,365*11,2 "S2"</t>
  </si>
  <si>
    <t>4*0,235*11,2 "S3"</t>
  </si>
  <si>
    <t>68</t>
  </si>
  <si>
    <t>767995112</t>
  </si>
  <si>
    <t>Montáž ostatních atypických zámečnických konstrukcí hmotnosti přes 5 do 10 kg</t>
  </si>
  <si>
    <t>534490517</t>
  </si>
  <si>
    <t>https://podminky.urs.cz/item/CS_URS_2023_02/767995112</t>
  </si>
  <si>
    <t>2*0,515*11,2 "S1"</t>
  </si>
  <si>
    <t>69</t>
  </si>
  <si>
    <t>767995114</t>
  </si>
  <si>
    <t>Montáž ostatních atypických zámečnických konstrukcí hmotnosti přes 20 do 50 kg</t>
  </si>
  <si>
    <t>1764904645</t>
  </si>
  <si>
    <t>https://podminky.urs.cz/item/CS_URS_2023_02/767995114</t>
  </si>
  <si>
    <t>2,365*8,9 "S4"</t>
  </si>
  <si>
    <t>2,2*18,8 "T2"</t>
  </si>
  <si>
    <t>3*1,56*18,8 "T3"</t>
  </si>
  <si>
    <t>2*1,7*18,8 "T4"</t>
  </si>
  <si>
    <t>70</t>
  </si>
  <si>
    <t>767995116</t>
  </si>
  <si>
    <t>Montáž ostatních atypických zámečnických konstrukcí hmotnosti přes 100 do 250 kg</t>
  </si>
  <si>
    <t>-1163932630</t>
  </si>
  <si>
    <t>https://podminky.urs.cz/item/CS_URS_2023_02/767995116</t>
  </si>
  <si>
    <t>2*5,75*18,8 "T1"</t>
  </si>
  <si>
    <t>71</t>
  </si>
  <si>
    <t>14011082</t>
  </si>
  <si>
    <t>trubka ocelová bezešvá hladká jakost 11 353 114x4,0mm</t>
  </si>
  <si>
    <t>302474249</t>
  </si>
  <si>
    <t>2*0,515*1,15</t>
  </si>
  <si>
    <t>2*0,365*1,15</t>
  </si>
  <si>
    <t>4*0,235*1,15</t>
  </si>
  <si>
    <t>72</t>
  </si>
  <si>
    <t>14550268</t>
  </si>
  <si>
    <t>profil ocelový svařovaný jakost S235 průřez čtvercový 100x100x3mm</t>
  </si>
  <si>
    <t>-1428239104</t>
  </si>
  <si>
    <t>2,365*8,9/1000*1,15</t>
  </si>
  <si>
    <t>73</t>
  </si>
  <si>
    <t>13010822</t>
  </si>
  <si>
    <t>ocel profilová jakost S235JR (11 375) průřez U (UPN) 160</t>
  </si>
  <si>
    <t>1797742919</t>
  </si>
  <si>
    <t>2*5,75*18,8/1000*1,15</t>
  </si>
  <si>
    <t>2,2*18,8/1000*1,15</t>
  </si>
  <si>
    <t>3*1,56*18,8/1000*1,15</t>
  </si>
  <si>
    <t>2*1,7*18,8/1000*1,15</t>
  </si>
  <si>
    <t>74</t>
  </si>
  <si>
    <t>767613611R</t>
  </si>
  <si>
    <t>Žárové zinkování ocelových konstrukcí</t>
  </si>
  <si>
    <t>-2006633002</t>
  </si>
  <si>
    <t>75</t>
  </si>
  <si>
    <t>998767201</t>
  </si>
  <si>
    <t>Přesun hmot pro zámečnické konstrukce stanovený procentní sazbou (%) z ceny vodorovná dopravní vzdálenost do 50 m v objektech výšky do 6 m</t>
  </si>
  <si>
    <t>810186737</t>
  </si>
  <si>
    <t>https://podminky.urs.cz/item/CS_URS_2023_02/998767201</t>
  </si>
  <si>
    <t>783</t>
  </si>
  <si>
    <t>Dokončovací práce - nátěry</t>
  </si>
  <si>
    <t>76</t>
  </si>
  <si>
    <t>783301313</t>
  </si>
  <si>
    <t>Příprava podkladu zámečnických konstrukcí před provedením nátěru odmaštění odmašťovačem ředidlovým</t>
  </si>
  <si>
    <t>-1642374460</t>
  </si>
  <si>
    <t>https://podminky.urs.cz/item/CS_URS_2023_02/783301313</t>
  </si>
  <si>
    <t>2*0,515*(pi*0,114) "S1"</t>
  </si>
  <si>
    <t>2*0,365*(pi*0,114) "S2"</t>
  </si>
  <si>
    <t>4*0,235*(pi*0,114) "S3"</t>
  </si>
  <si>
    <t>2,365*(0,1+0,1+0,1+0,1) "S4"</t>
  </si>
  <si>
    <t>2*5,75*(0,16+0,16+0,065+0,065+0,058+0,058) "T1"</t>
  </si>
  <si>
    <t>2,2*(0,16+0,16+0,065+0,065+0,058+0,058) "T2"</t>
  </si>
  <si>
    <t>3*1,56*(0,16+0,16+0,065+0,065+0,058+0,058) "T3"</t>
  </si>
  <si>
    <t>2*1,7*(0,16+0,16+0,065+0,065+0,058+0,058) "T4"</t>
  </si>
  <si>
    <t>77</t>
  </si>
  <si>
    <t>783301401</t>
  </si>
  <si>
    <t>Příprava podkladu zámečnických konstrukcí před provedením nátěru ometení</t>
  </si>
  <si>
    <t>1480317070</t>
  </si>
  <si>
    <t>https://podminky.urs.cz/item/CS_URS_2023_02/783301401</t>
  </si>
  <si>
    <t>78</t>
  </si>
  <si>
    <t>783314203</t>
  </si>
  <si>
    <t>Základní antikorozní nátěr zámečnických konstrukcí jednonásobný syntetický samozákladující</t>
  </si>
  <si>
    <t>-166502624</t>
  </si>
  <si>
    <t>https://podminky.urs.cz/item/CS_URS_2023_02/783314203</t>
  </si>
  <si>
    <t>79</t>
  </si>
  <si>
    <t>783315103</t>
  </si>
  <si>
    <t>Mezinátěr zámečnických konstrukcí jednonásobný syntetický samozákladující</t>
  </si>
  <si>
    <t>2028932785</t>
  </si>
  <si>
    <t>https://podminky.urs.cz/item/CS_URS_2023_02/783315103</t>
  </si>
  <si>
    <t>80</t>
  </si>
  <si>
    <t>783317105</t>
  </si>
  <si>
    <t>Krycí nátěr (email) zámečnických konstrukcí jednonásobný syntetický samozákladující</t>
  </si>
  <si>
    <t>953521329</t>
  </si>
  <si>
    <t>https://podminky.urs.cz/item/CS_URS_2023_02/783317105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</si>
  <si>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</si>
  <si>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</si>
  <si>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</si>
  <si>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</si>
  <si>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</si>
  <si>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</si>
  <si>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</si>
  <si>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</si>
  <si>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010001000</t>
  </si>
  <si>
    <t>…</t>
  </si>
  <si>
    <t>1024</t>
  </si>
  <si>
    <t>1077830978</t>
  </si>
  <si>
    <t>https://podminky.urs.cz/item/CS_URS_2023_02/010001000</t>
  </si>
  <si>
    <t>VRN2</t>
  </si>
  <si>
    <t>Příprava staveniště</t>
  </si>
  <si>
    <t>020001000</t>
  </si>
  <si>
    <t>2083083607</t>
  </si>
  <si>
    <t>https://podminky.urs.cz/item/CS_URS_2023_02/020001000</t>
  </si>
  <si>
    <t>VRN3</t>
  </si>
  <si>
    <t>Zařízení staveniště</t>
  </si>
  <si>
    <t>030001000</t>
  </si>
  <si>
    <t>1860665538</t>
  </si>
  <si>
    <t>https://podminky.urs.cz/item/CS_URS_2023_02/030001000</t>
  </si>
  <si>
    <t>VRN4</t>
  </si>
  <si>
    <t>Inženýrská činnost</t>
  </si>
  <si>
    <t>040001000</t>
  </si>
  <si>
    <t>2132881404</t>
  </si>
  <si>
    <t>https://podminky.urs.cz/item/CS_URS_2023_02/040001000</t>
  </si>
  <si>
    <t>VRN7</t>
  </si>
  <si>
    <t>Provozní vlivy</t>
  </si>
  <si>
    <t>070001000</t>
  </si>
  <si>
    <t>910506557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</si>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</sst>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101" TargetMode="External" /><Relationship Id="rId2" Type="http://schemas.openxmlformats.org/officeDocument/2006/relationships/hyperlink" Target="https://podminky.urs.cz/item/CS_URS_2023_02/184502111" TargetMode="External" /><Relationship Id="rId3" Type="http://schemas.openxmlformats.org/officeDocument/2006/relationships/hyperlink" Target="https://podminky.urs.cz/item/CS_URS_2023_02/131213701" TargetMode="External" /><Relationship Id="rId4" Type="http://schemas.openxmlformats.org/officeDocument/2006/relationships/hyperlink" Target="https://podminky.urs.cz/item/CS_URS_2023_02/174111101" TargetMode="External" /><Relationship Id="rId5" Type="http://schemas.openxmlformats.org/officeDocument/2006/relationships/hyperlink" Target="https://podminky.urs.cz/item/CS_URS_2023_02/184102113" TargetMode="External" /><Relationship Id="rId6" Type="http://schemas.openxmlformats.org/officeDocument/2006/relationships/hyperlink" Target="https://podminky.urs.cz/item/CS_URS_2023_02/121151103" TargetMode="External" /><Relationship Id="rId7" Type="http://schemas.openxmlformats.org/officeDocument/2006/relationships/hyperlink" Target="https://podminky.urs.cz/item/CS_URS_2023_02/113106123" TargetMode="External" /><Relationship Id="rId8" Type="http://schemas.openxmlformats.org/officeDocument/2006/relationships/hyperlink" Target="https://podminky.urs.cz/item/CS_URS_2023_02/113107322" TargetMode="External" /><Relationship Id="rId9" Type="http://schemas.openxmlformats.org/officeDocument/2006/relationships/hyperlink" Target="https://podminky.urs.cz/item/CS_URS_2023_02/113202111" TargetMode="External" /><Relationship Id="rId10" Type="http://schemas.openxmlformats.org/officeDocument/2006/relationships/hyperlink" Target="https://podminky.urs.cz/item/CS_URS_2023_02/131251103" TargetMode="External" /><Relationship Id="rId11" Type="http://schemas.openxmlformats.org/officeDocument/2006/relationships/hyperlink" Target="https://podminky.urs.cz/item/CS_URS_2023_02/132251101" TargetMode="External" /><Relationship Id="rId12" Type="http://schemas.openxmlformats.org/officeDocument/2006/relationships/hyperlink" Target="https://podminky.urs.cz/item/CS_URS_2023_02/122251101" TargetMode="External" /><Relationship Id="rId13" Type="http://schemas.openxmlformats.org/officeDocument/2006/relationships/hyperlink" Target="https://podminky.urs.cz/item/CS_URS_2023_02/174151101" TargetMode="External" /><Relationship Id="rId14" Type="http://schemas.openxmlformats.org/officeDocument/2006/relationships/hyperlink" Target="https://podminky.urs.cz/item/CS_URS_2023_02/175151101" TargetMode="External" /><Relationship Id="rId15" Type="http://schemas.openxmlformats.org/officeDocument/2006/relationships/hyperlink" Target="https://podminky.urs.cz/item/CS_URS_2023_02/162251102" TargetMode="External" /><Relationship Id="rId16" Type="http://schemas.openxmlformats.org/officeDocument/2006/relationships/hyperlink" Target="https://podminky.urs.cz/item/CS_URS_2023_02/167151111" TargetMode="External" /><Relationship Id="rId17" Type="http://schemas.openxmlformats.org/officeDocument/2006/relationships/hyperlink" Target="https://podminky.urs.cz/item/CS_URS_2023_02/162651112" TargetMode="External" /><Relationship Id="rId18" Type="http://schemas.openxmlformats.org/officeDocument/2006/relationships/hyperlink" Target="https://podminky.urs.cz/item/CS_URS_2023_02/171251201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81912112" TargetMode="External" /><Relationship Id="rId21" Type="http://schemas.openxmlformats.org/officeDocument/2006/relationships/hyperlink" Target="https://podminky.urs.cz/item/CS_URS_2023_02/182351023" TargetMode="External" /><Relationship Id="rId22" Type="http://schemas.openxmlformats.org/officeDocument/2006/relationships/hyperlink" Target="https://podminky.urs.cz/item/CS_URS_2023_02/181411132" TargetMode="External" /><Relationship Id="rId23" Type="http://schemas.openxmlformats.org/officeDocument/2006/relationships/hyperlink" Target="https://podminky.urs.cz/item/CS_URS_2023_02/274313711" TargetMode="External" /><Relationship Id="rId24" Type="http://schemas.openxmlformats.org/officeDocument/2006/relationships/hyperlink" Target="https://podminky.urs.cz/item/CS_URS_2023_02/275313711" TargetMode="External" /><Relationship Id="rId25" Type="http://schemas.openxmlformats.org/officeDocument/2006/relationships/hyperlink" Target="https://podminky.urs.cz/item/CS_URS_2023_02/348272115" TargetMode="External" /><Relationship Id="rId26" Type="http://schemas.openxmlformats.org/officeDocument/2006/relationships/hyperlink" Target="https://podminky.urs.cz/item/CS_URS_2023_02/348272155" TargetMode="External" /><Relationship Id="rId27" Type="http://schemas.openxmlformats.org/officeDocument/2006/relationships/hyperlink" Target="https://podminky.urs.cz/item/CS_URS_2023_02/311361821" TargetMode="External" /><Relationship Id="rId28" Type="http://schemas.openxmlformats.org/officeDocument/2006/relationships/hyperlink" Target="https://podminky.urs.cz/item/CS_URS_2023_02/348272615" TargetMode="External" /><Relationship Id="rId29" Type="http://schemas.openxmlformats.org/officeDocument/2006/relationships/hyperlink" Target="https://podminky.urs.cz/item/CS_URS_2023_02/451572111" TargetMode="External" /><Relationship Id="rId30" Type="http://schemas.openxmlformats.org/officeDocument/2006/relationships/hyperlink" Target="https://podminky.urs.cz/item/CS_URS_2023_02/596211110" TargetMode="External" /><Relationship Id="rId31" Type="http://schemas.openxmlformats.org/officeDocument/2006/relationships/hyperlink" Target="https://podminky.urs.cz/item/CS_URS_2023_02/564730001" TargetMode="External" /><Relationship Id="rId32" Type="http://schemas.openxmlformats.org/officeDocument/2006/relationships/hyperlink" Target="https://podminky.urs.cz/item/CS_URS_2023_02/564750001" TargetMode="External" /><Relationship Id="rId33" Type="http://schemas.openxmlformats.org/officeDocument/2006/relationships/hyperlink" Target="https://podminky.urs.cz/item/CS_URS_2023_02/916331112" TargetMode="External" /><Relationship Id="rId34" Type="http://schemas.openxmlformats.org/officeDocument/2006/relationships/hyperlink" Target="https://podminky.urs.cz/item/CS_URS_2023_02/949101112" TargetMode="External" /><Relationship Id="rId35" Type="http://schemas.openxmlformats.org/officeDocument/2006/relationships/hyperlink" Target="https://podminky.urs.cz/item/CS_URS_2023_02/953961212" TargetMode="External" /><Relationship Id="rId36" Type="http://schemas.openxmlformats.org/officeDocument/2006/relationships/hyperlink" Target="https://podminky.urs.cz/item/CS_URS_2023_02/953965115" TargetMode="External" /><Relationship Id="rId37" Type="http://schemas.openxmlformats.org/officeDocument/2006/relationships/hyperlink" Target="https://podminky.urs.cz/item/CS_URS_2023_02/952901111" TargetMode="External" /><Relationship Id="rId38" Type="http://schemas.openxmlformats.org/officeDocument/2006/relationships/hyperlink" Target="https://podminky.urs.cz/item/CS_URS_2023_02/979054451" TargetMode="External" /><Relationship Id="rId39" Type="http://schemas.openxmlformats.org/officeDocument/2006/relationships/hyperlink" Target="https://podminky.urs.cz/item/CS_URS_2023_02/979024441" TargetMode="External" /><Relationship Id="rId40" Type="http://schemas.openxmlformats.org/officeDocument/2006/relationships/hyperlink" Target="https://podminky.urs.cz/item/CS_URS_2023_02/998011001" TargetMode="External" /><Relationship Id="rId41" Type="http://schemas.openxmlformats.org/officeDocument/2006/relationships/hyperlink" Target="https://podminky.urs.cz/item/CS_URS_2023_02/711111001" TargetMode="External" /><Relationship Id="rId42" Type="http://schemas.openxmlformats.org/officeDocument/2006/relationships/hyperlink" Target="https://podminky.urs.cz/item/CS_URS_2023_02/711112001" TargetMode="External" /><Relationship Id="rId43" Type="http://schemas.openxmlformats.org/officeDocument/2006/relationships/hyperlink" Target="https://podminky.urs.cz/item/CS_URS_2023_02/711141559" TargetMode="External" /><Relationship Id="rId44" Type="http://schemas.openxmlformats.org/officeDocument/2006/relationships/hyperlink" Target="https://podminky.urs.cz/item/CS_URS_2023_02/711142559" TargetMode="External" /><Relationship Id="rId45" Type="http://schemas.openxmlformats.org/officeDocument/2006/relationships/hyperlink" Target="https://podminky.urs.cz/item/CS_URS_2023_02/711161212" TargetMode="External" /><Relationship Id="rId46" Type="http://schemas.openxmlformats.org/officeDocument/2006/relationships/hyperlink" Target="https://podminky.urs.cz/item/CS_URS_2023_02/998711101" TargetMode="External" /><Relationship Id="rId47" Type="http://schemas.openxmlformats.org/officeDocument/2006/relationships/hyperlink" Target="https://podminky.urs.cz/item/CS_URS_2023_02/998741201" TargetMode="External" /><Relationship Id="rId48" Type="http://schemas.openxmlformats.org/officeDocument/2006/relationships/hyperlink" Target="https://podminky.urs.cz/item/CS_URS_2023_02/767391112" TargetMode="External" /><Relationship Id="rId49" Type="http://schemas.openxmlformats.org/officeDocument/2006/relationships/hyperlink" Target="https://podminky.urs.cz/item/CS_URS_2023_02/767995111" TargetMode="External" /><Relationship Id="rId50" Type="http://schemas.openxmlformats.org/officeDocument/2006/relationships/hyperlink" Target="https://podminky.urs.cz/item/CS_URS_2023_02/767995112" TargetMode="External" /><Relationship Id="rId51" Type="http://schemas.openxmlformats.org/officeDocument/2006/relationships/hyperlink" Target="https://podminky.urs.cz/item/CS_URS_2023_02/767995114" TargetMode="External" /><Relationship Id="rId52" Type="http://schemas.openxmlformats.org/officeDocument/2006/relationships/hyperlink" Target="https://podminky.urs.cz/item/CS_URS_2023_02/767995116" TargetMode="External" /><Relationship Id="rId53" Type="http://schemas.openxmlformats.org/officeDocument/2006/relationships/hyperlink" Target="https://podminky.urs.cz/item/CS_URS_2023_02/998767201" TargetMode="External" /><Relationship Id="rId54" Type="http://schemas.openxmlformats.org/officeDocument/2006/relationships/hyperlink" Target="https://podminky.urs.cz/item/CS_URS_2023_02/783301313" TargetMode="External" /><Relationship Id="rId55" Type="http://schemas.openxmlformats.org/officeDocument/2006/relationships/hyperlink" Target="https://podminky.urs.cz/item/CS_URS_2023_02/783301401" TargetMode="External" /><Relationship Id="rId56" Type="http://schemas.openxmlformats.org/officeDocument/2006/relationships/hyperlink" Target="https://podminky.urs.cz/item/CS_URS_2023_02/783314203" TargetMode="External" /><Relationship Id="rId57" Type="http://schemas.openxmlformats.org/officeDocument/2006/relationships/hyperlink" Target="https://podminky.urs.cz/item/CS_URS_2023_02/783315103" TargetMode="External" /><Relationship Id="rId58" Type="http://schemas.openxmlformats.org/officeDocument/2006/relationships/hyperlink" Target="https://podminky.urs.cz/item/CS_URS_2023_02/783317105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0001000" TargetMode="External" /><Relationship Id="rId2" Type="http://schemas.openxmlformats.org/officeDocument/2006/relationships/hyperlink" Target="https://podminky.urs.cz/item/CS_URS_2023_02/020001000" TargetMode="External" /><Relationship Id="rId3" Type="http://schemas.openxmlformats.org/officeDocument/2006/relationships/hyperlink" Target="https://podminky.urs.cz/item/CS_URS_2023_02/030001000" TargetMode="External" /><Relationship Id="rId4" Type="http://schemas.openxmlformats.org/officeDocument/2006/relationships/hyperlink" Target="https://podminky.urs.cz/item/CS_URS_2023_02/040001000" TargetMode="External" /><Relationship Id="rId5" Type="http://schemas.openxmlformats.org/officeDocument/2006/relationships/hyperlink" Target="https://podminky.urs.cz/item/CS_URS_2023_02/070001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3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JS23-195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Kontejnerové stání u koleje Jarov II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p.č. 2931/148, k.ú. Žižkov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10. 10. 2023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účelových zařízení VŠE v Praze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Drobný Architects, s.r.o.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Jaroslav Stolička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Kontejnerové stání'!J30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'01 - Kontejnerové stání'!P96</f>
        <v>0</v>
      </c>
      <c r="AV55" s="120">
        <f>'01 - Kontejnerové stání'!J33</f>
        <v>0</v>
      </c>
      <c r="AW55" s="120">
        <f>'01 - Kontejnerové stání'!J34</f>
        <v>0</v>
      </c>
      <c r="AX55" s="120">
        <f>'01 - Kontejnerové stání'!J35</f>
        <v>0</v>
      </c>
      <c r="AY55" s="120">
        <f>'01 - Kontejnerové stání'!J36</f>
        <v>0</v>
      </c>
      <c r="AZ55" s="120">
        <f>'01 - Kontejnerové stání'!F33</f>
        <v>0</v>
      </c>
      <c r="BA55" s="120">
        <f>'01 - Kontejnerové stání'!F34</f>
        <v>0</v>
      </c>
      <c r="BB55" s="120">
        <f>'01 - Kontejnerové stání'!F35</f>
        <v>0</v>
      </c>
      <c r="BC55" s="120">
        <f>'01 - Kontejnerové stání'!F36</f>
        <v>0</v>
      </c>
      <c r="BD55" s="122">
        <f>'01 - Kontejnerové stání'!F37</f>
        <v>0</v>
      </c>
      <c r="BE55" s="7"/>
      <c r="BT55" s="123" t="s">
        <v>83</v>
      </c>
      <c r="BV55" s="123" t="s">
        <v>77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16.5" customHeight="1">
      <c r="A56" s="111" t="s">
        <v>79</v>
      </c>
      <c r="B56" s="112"/>
      <c r="C56" s="113"/>
      <c r="D56" s="114" t="s">
        <v>86</v>
      </c>
      <c r="E56" s="114"/>
      <c r="F56" s="114"/>
      <c r="G56" s="114"/>
      <c r="H56" s="114"/>
      <c r="I56" s="115"/>
      <c r="J56" s="114" t="s">
        <v>87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'VRN - Vedlejší rozpočtové...'!J30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24">
        <v>0</v>
      </c>
      <c r="AT56" s="125">
        <f>ROUND(SUM(AV56:AW56),2)</f>
        <v>0</v>
      </c>
      <c r="AU56" s="126">
        <f>'VRN - Vedlejší rozpočtové...'!P85</f>
        <v>0</v>
      </c>
      <c r="AV56" s="125">
        <f>'VRN - Vedlejší rozpočtové...'!J33</f>
        <v>0</v>
      </c>
      <c r="AW56" s="125">
        <f>'VRN - Vedlejší rozpočtové...'!J34</f>
        <v>0</v>
      </c>
      <c r="AX56" s="125">
        <f>'VRN - Vedlejší rozpočtové...'!J35</f>
        <v>0</v>
      </c>
      <c r="AY56" s="125">
        <f>'VRN - Vedlejší rozpočtové...'!J36</f>
        <v>0</v>
      </c>
      <c r="AZ56" s="125">
        <f>'VRN - Vedlejší rozpočtové...'!F33</f>
        <v>0</v>
      </c>
      <c r="BA56" s="125">
        <f>'VRN - Vedlejší rozpočtové...'!F34</f>
        <v>0</v>
      </c>
      <c r="BB56" s="125">
        <f>'VRN - Vedlejší rozpočtové...'!F35</f>
        <v>0</v>
      </c>
      <c r="BC56" s="125">
        <f>'VRN - Vedlejší rozpočtové...'!F36</f>
        <v>0</v>
      </c>
      <c r="BD56" s="127">
        <f>'VRN - Vedlejší rozpočtové...'!F37</f>
        <v>0</v>
      </c>
      <c r="BE56" s="7"/>
      <c r="BT56" s="123" t="s">
        <v>83</v>
      </c>
      <c r="BV56" s="123" t="s">
        <v>77</v>
      </c>
      <c r="BW56" s="123" t="s">
        <v>88</v>
      </c>
      <c r="BX56" s="123" t="s">
        <v>5</v>
      </c>
      <c r="CL56" s="123" t="s">
        <v>19</v>
      </c>
      <c r="CM56" s="123" t="s">
        <v>85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EOjEuXEEHird8k5zh4Ybc7LsEhYf/26WTxn9jEzm4FrhRHRM2WjF6bs5xOXAQJam4TVCZELL9EY6/5KTGQWyBQ==" hashValue="rge7pOhsPhJt0XgFpYPgknGvo8biTKRtSXNdgHtUCUoVHf0MJuGMZ2ztHA7MX0ZIEh7yteQ5UHSxrmV8XUKNV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Kontejnerové stání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85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Kontejnerové stání u koleje Jarov II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28</v>
      </c>
      <c r="J21" s="136" t="s">
        <v>34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ROUND(J96,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ROUND((SUM(BE96:BE484)),  2)</f>
        <v>0</v>
      </c>
      <c r="G33" s="38"/>
      <c r="H33" s="38"/>
      <c r="I33" s="148">
        <v>0.20999999999999999</v>
      </c>
      <c r="J33" s="147">
        <f>ROUND(((SUM(BE96:BE484))*I33),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ROUND((SUM(BF96:BF484)),  2)</f>
        <v>0</v>
      </c>
      <c r="G34" s="38"/>
      <c r="H34" s="38"/>
      <c r="I34" s="148">
        <v>0.14999999999999999</v>
      </c>
      <c r="J34" s="147">
        <f>ROUND(((SUM(BF96:BF484))*I34),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ROUND((SUM(BG96:BG484)),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ROUND((SUM(BH96:BH484)),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ROUND((SUM(BI96:BI484)),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Kontejnerové stání u koleje Jarov II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Kontejnerové stání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p.č. 2931/148, k.ú. Žižkov</v>
      </c>
      <c r="G52" s="40"/>
      <c r="H52" s="40"/>
      <c r="I52" s="32" t="s">
        <v>23</v>
      </c>
      <c r="J52" s="72" t="str">
        <f>IF(J12="","",J12)</f>
        <v>10. 10. 2023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účelových zařízení VŠE v Praze</v>
      </c>
      <c r="G54" s="40"/>
      <c r="H54" s="40"/>
      <c r="I54" s="32" t="s">
        <v>31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J96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J97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J98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J214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J223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100</v>
      </c>
      <c r="E64" s="174"/>
      <c r="F64" s="174"/>
      <c r="G64" s="174"/>
      <c r="H64" s="174"/>
      <c r="I64" s="174"/>
      <c r="J64" s="175">
        <f>J245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101</v>
      </c>
      <c r="E65" s="174"/>
      <c r="F65" s="174"/>
      <c r="G65" s="174"/>
      <c r="H65" s="174"/>
      <c r="I65" s="174"/>
      <c r="J65" s="175">
        <f>J250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102</v>
      </c>
      <c r="E66" s="174"/>
      <c r="F66" s="174"/>
      <c r="G66" s="174"/>
      <c r="H66" s="174"/>
      <c r="I66" s="174"/>
      <c r="J66" s="175">
        <f>J269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1"/>
      <c r="C67" s="172"/>
      <c r="D67" s="173" t="s">
        <v>103</v>
      </c>
      <c r="E67" s="174"/>
      <c r="F67" s="174"/>
      <c r="G67" s="174"/>
      <c r="H67" s="174"/>
      <c r="I67" s="174"/>
      <c r="J67" s="175">
        <f>J270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1"/>
      <c r="C68" s="172"/>
      <c r="D68" s="173" t="s">
        <v>104</v>
      </c>
      <c r="E68" s="174"/>
      <c r="F68" s="174"/>
      <c r="G68" s="174"/>
      <c r="H68" s="174"/>
      <c r="I68" s="174"/>
      <c r="J68" s="175">
        <f>J279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1"/>
      <c r="C69" s="172"/>
      <c r="D69" s="173" t="s">
        <v>105</v>
      </c>
      <c r="E69" s="174"/>
      <c r="F69" s="174"/>
      <c r="G69" s="174"/>
      <c r="H69" s="174"/>
      <c r="I69" s="174"/>
      <c r="J69" s="175">
        <f>J284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1"/>
      <c r="C70" s="172"/>
      <c r="D70" s="173" t="s">
        <v>106</v>
      </c>
      <c r="E70" s="174"/>
      <c r="F70" s="174"/>
      <c r="G70" s="174"/>
      <c r="H70" s="174"/>
      <c r="I70" s="174"/>
      <c r="J70" s="175">
        <f>J300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107</v>
      </c>
      <c r="E71" s="174"/>
      <c r="F71" s="174"/>
      <c r="G71" s="174"/>
      <c r="H71" s="174"/>
      <c r="I71" s="174"/>
      <c r="J71" s="175">
        <f>J310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5"/>
      <c r="C72" s="166"/>
      <c r="D72" s="167" t="s">
        <v>108</v>
      </c>
      <c r="E72" s="168"/>
      <c r="F72" s="168"/>
      <c r="G72" s="168"/>
      <c r="H72" s="168"/>
      <c r="I72" s="168"/>
      <c r="J72" s="169">
        <f>J313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1"/>
      <c r="C73" s="172"/>
      <c r="D73" s="173" t="s">
        <v>109</v>
      </c>
      <c r="E73" s="174"/>
      <c r="F73" s="174"/>
      <c r="G73" s="174"/>
      <c r="H73" s="174"/>
      <c r="I73" s="174"/>
      <c r="J73" s="175">
        <f>J314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110</v>
      </c>
      <c r="E74" s="174"/>
      <c r="F74" s="174"/>
      <c r="G74" s="174"/>
      <c r="H74" s="174"/>
      <c r="I74" s="174"/>
      <c r="J74" s="175">
        <f>J345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111</v>
      </c>
      <c r="E75" s="174"/>
      <c r="F75" s="174"/>
      <c r="G75" s="174"/>
      <c r="H75" s="174"/>
      <c r="I75" s="174"/>
      <c r="J75" s="175">
        <f>J351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112</v>
      </c>
      <c r="E76" s="174"/>
      <c r="F76" s="174"/>
      <c r="G76" s="174"/>
      <c r="H76" s="174"/>
      <c r="I76" s="174"/>
      <c r="J76" s="175">
        <f>J429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113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60" t="str">
        <f>E7</f>
        <v>Kontejnerové stání u koleje Jarov II</v>
      </c>
      <c r="F86" s="32"/>
      <c r="G86" s="32"/>
      <c r="H86" s="32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90</v>
      </c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69" t="str">
        <f>E9</f>
        <v>01 - Kontejnerové stání</v>
      </c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21</v>
      </c>
      <c r="D90" s="40"/>
      <c r="E90" s="40"/>
      <c r="F90" s="27" t="str">
        <f>F12</f>
        <v>p.č. 2931/148, k.ú. Žižkov</v>
      </c>
      <c r="G90" s="40"/>
      <c r="H90" s="40"/>
      <c r="I90" s="32" t="s">
        <v>23</v>
      </c>
      <c r="J90" s="72" t="str">
        <f>IF(J12="","",J12)</f>
        <v>10. 10. 2023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25</v>
      </c>
      <c r="D92" s="40"/>
      <c r="E92" s="40"/>
      <c r="F92" s="27" t="str">
        <f>E15</f>
        <v>Správa účelových zařízení VŠE v Praze</v>
      </c>
      <c r="G92" s="40"/>
      <c r="H92" s="40"/>
      <c r="I92" s="32" t="s">
        <v>31</v>
      </c>
      <c r="J92" s="36" t="str">
        <f>E21</f>
        <v>Drobný Architects, s.r.o.</v>
      </c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IF(E18="","",E18)</f>
        <v>Vyplň údaj</v>
      </c>
      <c r="G93" s="40"/>
      <c r="H93" s="40"/>
      <c r="I93" s="32" t="s">
        <v>36</v>
      </c>
      <c r="J93" s="36" t="str">
        <f>E24</f>
        <v>Ing. Jaroslav Stolička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77"/>
      <c r="B95" s="178"/>
      <c r="C95" s="179" t="s">
        <v>114</v>
      </c>
      <c r="D95" s="180" t="s">
        <v>60</v>
      </c>
      <c r="E95" s="180" t="s">
        <v>56</v>
      </c>
      <c r="F95" s="180" t="s">
        <v>57</v>
      </c>
      <c r="G95" s="180" t="s">
        <v>115</v>
      </c>
      <c r="H95" s="180" t="s">
        <v>116</v>
      </c>
      <c r="I95" s="180" t="s">
        <v>117</v>
      </c>
      <c r="J95" s="180" t="s">
        <v>94</v>
      </c>
      <c r="K95" s="181" t="s">
        <v>118</v>
      </c>
      <c r="L95" s="182"/>
      <c r="M95" s="92" t="s">
        <v>19</v>
      </c>
      <c r="N95" s="93" t="s">
        <v>45</v>
      </c>
      <c r="O95" s="93" t="s">
        <v>119</v>
      </c>
      <c r="P95" s="93" t="s">
        <v>120</v>
      </c>
      <c r="Q95" s="93" t="s">
        <v>121</v>
      </c>
      <c r="R95" s="93" t="s">
        <v>122</v>
      </c>
      <c r="S95" s="93" t="s">
        <v>123</v>
      </c>
      <c r="T95" s="94" t="s">
        <v>124</v>
      </c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</row>
    <row r="96" s="2" customFormat="1" ht="22.8" customHeight="1">
      <c r="A96" s="38"/>
      <c r="B96" s="39"/>
      <c r="C96" s="99" t="s">
        <v>125</v>
      </c>
      <c r="D96" s="40"/>
      <c r="E96" s="40"/>
      <c r="F96" s="40"/>
      <c r="G96" s="40"/>
      <c r="H96" s="40"/>
      <c r="I96" s="40"/>
      <c r="J96" s="183">
        <f>BK96</f>
        <v>0</v>
      </c>
      <c r="K96" s="40"/>
      <c r="L96" s="44"/>
      <c r="M96" s="95"/>
      <c r="N96" s="184"/>
      <c r="O96" s="96"/>
      <c r="P96" s="185">
        <f>P97+P313</f>
        <v>0</v>
      </c>
      <c r="Q96" s="96"/>
      <c r="R96" s="185">
        <f>R97+R313</f>
        <v>43.319008779999997</v>
      </c>
      <c r="S96" s="96"/>
      <c r="T96" s="186">
        <f>T97+T313</f>
        <v>10.044499999999999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74</v>
      </c>
      <c r="AU96" s="17" t="s">
        <v>95</v>
      </c>
      <c r="BK96" s="187">
        <f>BK97+BK313</f>
        <v>0</v>
      </c>
    </row>
    <row r="97" s="12" customFormat="1" ht="25.92" customHeight="1">
      <c r="A97" s="12"/>
      <c r="B97" s="188"/>
      <c r="C97" s="189"/>
      <c r="D97" s="190" t="s">
        <v>74</v>
      </c>
      <c r="E97" s="191" t="s">
        <v>126</v>
      </c>
      <c r="F97" s="191" t="s">
        <v>127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P98+P214+P223+P245+P250+P269+P310</f>
        <v>0</v>
      </c>
      <c r="Q97" s="196"/>
      <c r="R97" s="197">
        <f>R98+R214+R223+R245+R250+R269+R310</f>
        <v>42.420222969999998</v>
      </c>
      <c r="S97" s="196"/>
      <c r="T97" s="198">
        <f>T98+T214+T223+T245+T250+T269+T310</f>
        <v>10.044499999999999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83</v>
      </c>
      <c r="AT97" s="200" t="s">
        <v>74</v>
      </c>
      <c r="AU97" s="200" t="s">
        <v>75</v>
      </c>
      <c r="AY97" s="199" t="s">
        <v>128</v>
      </c>
      <c r="BK97" s="201">
        <f>BK98+BK214+BK223+BK245+BK250+BK269+BK310</f>
        <v>0</v>
      </c>
    </row>
    <row r="98" s="12" customFormat="1" ht="22.8" customHeight="1">
      <c r="A98" s="12"/>
      <c r="B98" s="188"/>
      <c r="C98" s="189"/>
      <c r="D98" s="190" t="s">
        <v>74</v>
      </c>
      <c r="E98" s="202" t="s">
        <v>83</v>
      </c>
      <c r="F98" s="202" t="s">
        <v>129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SUM(P99:P213)</f>
        <v>0</v>
      </c>
      <c r="Q98" s="196"/>
      <c r="R98" s="197">
        <f>SUM(R99:R213)</f>
        <v>1.1512</v>
      </c>
      <c r="S98" s="196"/>
      <c r="T98" s="198">
        <f>SUM(T99:T213)</f>
        <v>10.044499999999999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83</v>
      </c>
      <c r="AT98" s="200" t="s">
        <v>74</v>
      </c>
      <c r="AU98" s="200" t="s">
        <v>83</v>
      </c>
      <c r="AY98" s="199" t="s">
        <v>128</v>
      </c>
      <c r="BK98" s="201">
        <f>SUM(BK99:BK213)</f>
        <v>0</v>
      </c>
    </row>
    <row r="99" s="2" customFormat="1" ht="24.15" customHeight="1">
      <c r="A99" s="38"/>
      <c r="B99" s="39"/>
      <c r="C99" s="204" t="s">
        <v>83</v>
      </c>
      <c r="D99" s="204" t="s">
        <v>130</v>
      </c>
      <c r="E99" s="205" t="s">
        <v>131</v>
      </c>
      <c r="F99" s="206" t="s">
        <v>132</v>
      </c>
      <c r="G99" s="207" t="s">
        <v>133</v>
      </c>
      <c r="H99" s="208">
        <v>12</v>
      </c>
      <c r="I99" s="209"/>
      <c r="J99" s="210">
        <f>ROUND(I99*H99,2)</f>
        <v>0</v>
      </c>
      <c r="K99" s="206" t="s">
        <v>134</v>
      </c>
      <c r="L99" s="44"/>
      <c r="M99" s="211" t="s">
        <v>19</v>
      </c>
      <c r="N99" s="212" t="s">
        <v>46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135</v>
      </c>
      <c r="AT99" s="215" t="s">
        <v>130</v>
      </c>
      <c r="AU99" s="215" t="s">
        <v>85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83</v>
      </c>
      <c r="BK99" s="216">
        <f>ROUND(I99*H99,2)</f>
        <v>0</v>
      </c>
      <c r="BL99" s="17" t="s">
        <v>135</v>
      </c>
      <c r="BM99" s="215" t="s">
        <v>136</v>
      </c>
    </row>
    <row r="100" s="2" customFormat="1">
      <c r="A100" s="38"/>
      <c r="B100" s="39"/>
      <c r="C100" s="40"/>
      <c r="D100" s="217" t="s">
        <v>137</v>
      </c>
      <c r="E100" s="40"/>
      <c r="F100" s="218" t="s">
        <v>138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137</v>
      </c>
      <c r="AU100" s="17" t="s">
        <v>85</v>
      </c>
    </row>
    <row r="101" s="13" customFormat="1">
      <c r="A101" s="13"/>
      <c r="B101" s="222"/>
      <c r="C101" s="223"/>
      <c r="D101" s="224" t="s">
        <v>139</v>
      </c>
      <c r="E101" s="225" t="s">
        <v>19</v>
      </c>
      <c r="F101" s="226" t="s">
        <v>140</v>
      </c>
      <c r="G101" s="223"/>
      <c r="H101" s="227">
        <v>12</v>
      </c>
      <c r="I101" s="228"/>
      <c r="J101" s="223"/>
      <c r="K101" s="223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139</v>
      </c>
      <c r="AU101" s="233" t="s">
        <v>85</v>
      </c>
      <c r="AV101" s="13" t="s">
        <v>85</v>
      </c>
      <c r="AW101" s="13" t="s">
        <v>35</v>
      </c>
      <c r="AX101" s="13" t="s">
        <v>75</v>
      </c>
      <c r="AY101" s="233" t="s">
        <v>128</v>
      </c>
    </row>
    <row r="102" s="14" customFormat="1">
      <c r="A102" s="14"/>
      <c r="B102" s="234"/>
      <c r="C102" s="235"/>
      <c r="D102" s="224" t="s">
        <v>139</v>
      </c>
      <c r="E102" s="236" t="s">
        <v>19</v>
      </c>
      <c r="F102" s="237" t="s">
        <v>141</v>
      </c>
      <c r="G102" s="235"/>
      <c r="H102" s="238">
        <v>12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139</v>
      </c>
      <c r="AU102" s="244" t="s">
        <v>85</v>
      </c>
      <c r="AV102" s="14" t="s">
        <v>135</v>
      </c>
      <c r="AW102" s="14" t="s">
        <v>35</v>
      </c>
      <c r="AX102" s="14" t="s">
        <v>83</v>
      </c>
      <c r="AY102" s="244" t="s">
        <v>128</v>
      </c>
    </row>
    <row r="103" s="2" customFormat="1" ht="21.75" customHeight="1">
      <c r="A103" s="38"/>
      <c r="B103" s="39"/>
      <c r="C103" s="204" t="s">
        <v>85</v>
      </c>
      <c r="D103" s="204" t="s">
        <v>130</v>
      </c>
      <c r="E103" s="205" t="s">
        <v>142</v>
      </c>
      <c r="F103" s="206" t="s">
        <v>143</v>
      </c>
      <c r="G103" s="207" t="s">
        <v>144</v>
      </c>
      <c r="H103" s="208">
        <v>5</v>
      </c>
      <c r="I103" s="209"/>
      <c r="J103" s="210">
        <f>ROUND(I103*H103,2)</f>
        <v>0</v>
      </c>
      <c r="K103" s="206" t="s">
        <v>134</v>
      </c>
      <c r="L103" s="44"/>
      <c r="M103" s="211" t="s">
        <v>19</v>
      </c>
      <c r="N103" s="212" t="s">
        <v>46</v>
      </c>
      <c r="O103" s="84"/>
      <c r="P103" s="213">
        <f>O103*H103</f>
        <v>0</v>
      </c>
      <c r="Q103" s="213">
        <v>0.00093999999999999997</v>
      </c>
      <c r="R103" s="213">
        <f>Q103*H103</f>
        <v>0.0047000000000000002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135</v>
      </c>
      <c r="AT103" s="215" t="s">
        <v>130</v>
      </c>
      <c r="AU103" s="215" t="s">
        <v>85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83</v>
      </c>
      <c r="BK103" s="216">
        <f>ROUND(I103*H103,2)</f>
        <v>0</v>
      </c>
      <c r="BL103" s="17" t="s">
        <v>135</v>
      </c>
      <c r="BM103" s="215" t="s">
        <v>145</v>
      </c>
    </row>
    <row r="104" s="2" customFormat="1">
      <c r="A104" s="38"/>
      <c r="B104" s="39"/>
      <c r="C104" s="40"/>
      <c r="D104" s="217" t="s">
        <v>137</v>
      </c>
      <c r="E104" s="40"/>
      <c r="F104" s="218" t="s">
        <v>146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137</v>
      </c>
      <c r="AU104" s="17" t="s">
        <v>85</v>
      </c>
    </row>
    <row r="105" s="13" customFormat="1">
      <c r="A105" s="13"/>
      <c r="B105" s="222"/>
      <c r="C105" s="223"/>
      <c r="D105" s="224" t="s">
        <v>139</v>
      </c>
      <c r="E105" s="225" t="s">
        <v>19</v>
      </c>
      <c r="F105" s="226" t="s">
        <v>147</v>
      </c>
      <c r="G105" s="223"/>
      <c r="H105" s="227">
        <v>5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139</v>
      </c>
      <c r="AU105" s="233" t="s">
        <v>85</v>
      </c>
      <c r="AV105" s="13" t="s">
        <v>85</v>
      </c>
      <c r="AW105" s="13" t="s">
        <v>35</v>
      </c>
      <c r="AX105" s="13" t="s">
        <v>75</v>
      </c>
      <c r="AY105" s="233" t="s">
        <v>128</v>
      </c>
    </row>
    <row r="106" s="14" customFormat="1">
      <c r="A106" s="14"/>
      <c r="B106" s="234"/>
      <c r="C106" s="235"/>
      <c r="D106" s="224" t="s">
        <v>139</v>
      </c>
      <c r="E106" s="236" t="s">
        <v>19</v>
      </c>
      <c r="F106" s="237" t="s">
        <v>141</v>
      </c>
      <c r="G106" s="235"/>
      <c r="H106" s="238">
        <v>5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139</v>
      </c>
      <c r="AU106" s="244" t="s">
        <v>85</v>
      </c>
      <c r="AV106" s="14" t="s">
        <v>135</v>
      </c>
      <c r="AW106" s="14" t="s">
        <v>35</v>
      </c>
      <c r="AX106" s="14" t="s">
        <v>83</v>
      </c>
      <c r="AY106" s="244" t="s">
        <v>128</v>
      </c>
    </row>
    <row r="107" s="2" customFormat="1" ht="24.15" customHeight="1">
      <c r="A107" s="38"/>
      <c r="B107" s="39"/>
      <c r="C107" s="204" t="s">
        <v>148</v>
      </c>
      <c r="D107" s="204" t="s">
        <v>130</v>
      </c>
      <c r="E107" s="205" t="s">
        <v>149</v>
      </c>
      <c r="F107" s="206" t="s">
        <v>150</v>
      </c>
      <c r="G107" s="207" t="s">
        <v>151</v>
      </c>
      <c r="H107" s="208">
        <v>0.32000000000000001</v>
      </c>
      <c r="I107" s="209"/>
      <c r="J107" s="210">
        <f>ROUND(I107*H107,2)</f>
        <v>0</v>
      </c>
      <c r="K107" s="206" t="s">
        <v>134</v>
      </c>
      <c r="L107" s="44"/>
      <c r="M107" s="211" t="s">
        <v>19</v>
      </c>
      <c r="N107" s="212" t="s">
        <v>46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135</v>
      </c>
      <c r="AT107" s="215" t="s">
        <v>130</v>
      </c>
      <c r="AU107" s="215" t="s">
        <v>85</v>
      </c>
      <c r="AY107" s="17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83</v>
      </c>
      <c r="BK107" s="216">
        <f>ROUND(I107*H107,2)</f>
        <v>0</v>
      </c>
      <c r="BL107" s="17" t="s">
        <v>135</v>
      </c>
      <c r="BM107" s="215" t="s">
        <v>152</v>
      </c>
    </row>
    <row r="108" s="2" customFormat="1">
      <c r="A108" s="38"/>
      <c r="B108" s="39"/>
      <c r="C108" s="40"/>
      <c r="D108" s="217" t="s">
        <v>137</v>
      </c>
      <c r="E108" s="40"/>
      <c r="F108" s="218" t="s">
        <v>153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85</v>
      </c>
    </row>
    <row r="109" s="13" customFormat="1">
      <c r="A109" s="13"/>
      <c r="B109" s="222"/>
      <c r="C109" s="223"/>
      <c r="D109" s="224" t="s">
        <v>139</v>
      </c>
      <c r="E109" s="225" t="s">
        <v>19</v>
      </c>
      <c r="F109" s="226" t="s">
        <v>154</v>
      </c>
      <c r="G109" s="223"/>
      <c r="H109" s="227">
        <v>0.32000000000000001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139</v>
      </c>
      <c r="AU109" s="233" t="s">
        <v>85</v>
      </c>
      <c r="AV109" s="13" t="s">
        <v>85</v>
      </c>
      <c r="AW109" s="13" t="s">
        <v>35</v>
      </c>
      <c r="AX109" s="13" t="s">
        <v>75</v>
      </c>
      <c r="AY109" s="233" t="s">
        <v>128</v>
      </c>
    </row>
    <row r="110" s="14" customFormat="1">
      <c r="A110" s="14"/>
      <c r="B110" s="234"/>
      <c r="C110" s="235"/>
      <c r="D110" s="224" t="s">
        <v>139</v>
      </c>
      <c r="E110" s="236" t="s">
        <v>19</v>
      </c>
      <c r="F110" s="237" t="s">
        <v>141</v>
      </c>
      <c r="G110" s="235"/>
      <c r="H110" s="238">
        <v>0.32000000000000001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139</v>
      </c>
      <c r="AU110" s="244" t="s">
        <v>85</v>
      </c>
      <c r="AV110" s="14" t="s">
        <v>135</v>
      </c>
      <c r="AW110" s="14" t="s">
        <v>35</v>
      </c>
      <c r="AX110" s="14" t="s">
        <v>83</v>
      </c>
      <c r="AY110" s="244" t="s">
        <v>128</v>
      </c>
    </row>
    <row r="111" s="2" customFormat="1" ht="24.15" customHeight="1">
      <c r="A111" s="38"/>
      <c r="B111" s="39"/>
      <c r="C111" s="204" t="s">
        <v>135</v>
      </c>
      <c r="D111" s="204" t="s">
        <v>130</v>
      </c>
      <c r="E111" s="205" t="s">
        <v>155</v>
      </c>
      <c r="F111" s="206" t="s">
        <v>156</v>
      </c>
      <c r="G111" s="207" t="s">
        <v>151</v>
      </c>
      <c r="H111" s="208">
        <v>0.32000000000000001</v>
      </c>
      <c r="I111" s="209"/>
      <c r="J111" s="210">
        <f>ROUND(I111*H111,2)</f>
        <v>0</v>
      </c>
      <c r="K111" s="206" t="s">
        <v>134</v>
      </c>
      <c r="L111" s="44"/>
      <c r="M111" s="211" t="s">
        <v>19</v>
      </c>
      <c r="N111" s="212" t="s">
        <v>46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135</v>
      </c>
      <c r="AT111" s="215" t="s">
        <v>130</v>
      </c>
      <c r="AU111" s="215" t="s">
        <v>85</v>
      </c>
      <c r="AY111" s="17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83</v>
      </c>
      <c r="BK111" s="216">
        <f>ROUND(I111*H111,2)</f>
        <v>0</v>
      </c>
      <c r="BL111" s="17" t="s">
        <v>135</v>
      </c>
      <c r="BM111" s="215" t="s">
        <v>157</v>
      </c>
    </row>
    <row r="112" s="2" customFormat="1">
      <c r="A112" s="38"/>
      <c r="B112" s="39"/>
      <c r="C112" s="40"/>
      <c r="D112" s="217" t="s">
        <v>137</v>
      </c>
      <c r="E112" s="40"/>
      <c r="F112" s="218" t="s">
        <v>158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137</v>
      </c>
      <c r="AU112" s="17" t="s">
        <v>85</v>
      </c>
    </row>
    <row r="113" s="13" customFormat="1">
      <c r="A113" s="13"/>
      <c r="B113" s="222"/>
      <c r="C113" s="223"/>
      <c r="D113" s="224" t="s">
        <v>139</v>
      </c>
      <c r="E113" s="225" t="s">
        <v>19</v>
      </c>
      <c r="F113" s="226" t="s">
        <v>154</v>
      </c>
      <c r="G113" s="223"/>
      <c r="H113" s="227">
        <v>0.32000000000000001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139</v>
      </c>
      <c r="AU113" s="233" t="s">
        <v>85</v>
      </c>
      <c r="AV113" s="13" t="s">
        <v>85</v>
      </c>
      <c r="AW113" s="13" t="s">
        <v>35</v>
      </c>
      <c r="AX113" s="13" t="s">
        <v>75</v>
      </c>
      <c r="AY113" s="233" t="s">
        <v>128</v>
      </c>
    </row>
    <row r="114" s="14" customFormat="1">
      <c r="A114" s="14"/>
      <c r="B114" s="234"/>
      <c r="C114" s="235"/>
      <c r="D114" s="224" t="s">
        <v>139</v>
      </c>
      <c r="E114" s="236" t="s">
        <v>19</v>
      </c>
      <c r="F114" s="237" t="s">
        <v>141</v>
      </c>
      <c r="G114" s="235"/>
      <c r="H114" s="238">
        <v>0.32000000000000001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139</v>
      </c>
      <c r="AU114" s="244" t="s">
        <v>85</v>
      </c>
      <c r="AV114" s="14" t="s">
        <v>135</v>
      </c>
      <c r="AW114" s="14" t="s">
        <v>35</v>
      </c>
      <c r="AX114" s="14" t="s">
        <v>83</v>
      </c>
      <c r="AY114" s="244" t="s">
        <v>128</v>
      </c>
    </row>
    <row r="115" s="2" customFormat="1" ht="24.15" customHeight="1">
      <c r="A115" s="38"/>
      <c r="B115" s="39"/>
      <c r="C115" s="204" t="s">
        <v>147</v>
      </c>
      <c r="D115" s="204" t="s">
        <v>130</v>
      </c>
      <c r="E115" s="205" t="s">
        <v>159</v>
      </c>
      <c r="F115" s="206" t="s">
        <v>160</v>
      </c>
      <c r="G115" s="207" t="s">
        <v>144</v>
      </c>
      <c r="H115" s="208">
        <v>5</v>
      </c>
      <c r="I115" s="209"/>
      <c r="J115" s="210">
        <f>ROUND(I115*H115,2)</f>
        <v>0</v>
      </c>
      <c r="K115" s="206" t="s">
        <v>134</v>
      </c>
      <c r="L115" s="44"/>
      <c r="M115" s="211" t="s">
        <v>19</v>
      </c>
      <c r="N115" s="212" t="s">
        <v>46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135</v>
      </c>
      <c r="AT115" s="215" t="s">
        <v>130</v>
      </c>
      <c r="AU115" s="215" t="s">
        <v>85</v>
      </c>
      <c r="AY115" s="17" t="s">
        <v>128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83</v>
      </c>
      <c r="BK115" s="216">
        <f>ROUND(I115*H115,2)</f>
        <v>0</v>
      </c>
      <c r="BL115" s="17" t="s">
        <v>135</v>
      </c>
      <c r="BM115" s="215" t="s">
        <v>161</v>
      </c>
    </row>
    <row r="116" s="2" customFormat="1">
      <c r="A116" s="38"/>
      <c r="B116" s="39"/>
      <c r="C116" s="40"/>
      <c r="D116" s="217" t="s">
        <v>137</v>
      </c>
      <c r="E116" s="40"/>
      <c r="F116" s="218" t="s">
        <v>162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137</v>
      </c>
      <c r="AU116" s="17" t="s">
        <v>85</v>
      </c>
    </row>
    <row r="117" s="13" customFormat="1">
      <c r="A117" s="13"/>
      <c r="B117" s="222"/>
      <c r="C117" s="223"/>
      <c r="D117" s="224" t="s">
        <v>139</v>
      </c>
      <c r="E117" s="225" t="s">
        <v>19</v>
      </c>
      <c r="F117" s="226" t="s">
        <v>147</v>
      </c>
      <c r="G117" s="223"/>
      <c r="H117" s="227">
        <v>5</v>
      </c>
      <c r="I117" s="228"/>
      <c r="J117" s="223"/>
      <c r="K117" s="223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139</v>
      </c>
      <c r="AU117" s="233" t="s">
        <v>85</v>
      </c>
      <c r="AV117" s="13" t="s">
        <v>85</v>
      </c>
      <c r="AW117" s="13" t="s">
        <v>35</v>
      </c>
      <c r="AX117" s="13" t="s">
        <v>75</v>
      </c>
      <c r="AY117" s="233" t="s">
        <v>128</v>
      </c>
    </row>
    <row r="118" s="14" customFormat="1">
      <c r="A118" s="14"/>
      <c r="B118" s="234"/>
      <c r="C118" s="235"/>
      <c r="D118" s="224" t="s">
        <v>139</v>
      </c>
      <c r="E118" s="236" t="s">
        <v>19</v>
      </c>
      <c r="F118" s="237" t="s">
        <v>141</v>
      </c>
      <c r="G118" s="235"/>
      <c r="H118" s="238">
        <v>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139</v>
      </c>
      <c r="AU118" s="244" t="s">
        <v>85</v>
      </c>
      <c r="AV118" s="14" t="s">
        <v>135</v>
      </c>
      <c r="AW118" s="14" t="s">
        <v>35</v>
      </c>
      <c r="AX118" s="14" t="s">
        <v>83</v>
      </c>
      <c r="AY118" s="244" t="s">
        <v>128</v>
      </c>
    </row>
    <row r="119" s="2" customFormat="1" ht="16.5" customHeight="1">
      <c r="A119" s="38"/>
      <c r="B119" s="39"/>
      <c r="C119" s="204" t="s">
        <v>163</v>
      </c>
      <c r="D119" s="204" t="s">
        <v>130</v>
      </c>
      <c r="E119" s="205" t="s">
        <v>164</v>
      </c>
      <c r="F119" s="206" t="s">
        <v>165</v>
      </c>
      <c r="G119" s="207" t="s">
        <v>133</v>
      </c>
      <c r="H119" s="208">
        <v>50</v>
      </c>
      <c r="I119" s="209"/>
      <c r="J119" s="210">
        <f>ROUND(I119*H119,2)</f>
        <v>0</v>
      </c>
      <c r="K119" s="206" t="s">
        <v>134</v>
      </c>
      <c r="L119" s="44"/>
      <c r="M119" s="211" t="s">
        <v>19</v>
      </c>
      <c r="N119" s="212" t="s">
        <v>46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135</v>
      </c>
      <c r="AT119" s="215" t="s">
        <v>130</v>
      </c>
      <c r="AU119" s="215" t="s">
        <v>85</v>
      </c>
      <c r="AY119" s="17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83</v>
      </c>
      <c r="BK119" s="216">
        <f>ROUND(I119*H119,2)</f>
        <v>0</v>
      </c>
      <c r="BL119" s="17" t="s">
        <v>135</v>
      </c>
      <c r="BM119" s="215" t="s">
        <v>166</v>
      </c>
    </row>
    <row r="120" s="2" customFormat="1">
      <c r="A120" s="38"/>
      <c r="B120" s="39"/>
      <c r="C120" s="40"/>
      <c r="D120" s="217" t="s">
        <v>137</v>
      </c>
      <c r="E120" s="40"/>
      <c r="F120" s="218" t="s">
        <v>167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137</v>
      </c>
      <c r="AU120" s="17" t="s">
        <v>85</v>
      </c>
    </row>
    <row r="121" s="13" customFormat="1">
      <c r="A121" s="13"/>
      <c r="B121" s="222"/>
      <c r="C121" s="223"/>
      <c r="D121" s="224" t="s">
        <v>139</v>
      </c>
      <c r="E121" s="225" t="s">
        <v>19</v>
      </c>
      <c r="F121" s="226" t="s">
        <v>168</v>
      </c>
      <c r="G121" s="223"/>
      <c r="H121" s="227">
        <v>50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139</v>
      </c>
      <c r="AU121" s="233" t="s">
        <v>85</v>
      </c>
      <c r="AV121" s="13" t="s">
        <v>85</v>
      </c>
      <c r="AW121" s="13" t="s">
        <v>35</v>
      </c>
      <c r="AX121" s="13" t="s">
        <v>75</v>
      </c>
      <c r="AY121" s="233" t="s">
        <v>128</v>
      </c>
    </row>
    <row r="122" s="14" customFormat="1">
      <c r="A122" s="14"/>
      <c r="B122" s="234"/>
      <c r="C122" s="235"/>
      <c r="D122" s="224" t="s">
        <v>139</v>
      </c>
      <c r="E122" s="236" t="s">
        <v>19</v>
      </c>
      <c r="F122" s="237" t="s">
        <v>141</v>
      </c>
      <c r="G122" s="235"/>
      <c r="H122" s="238">
        <v>50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139</v>
      </c>
      <c r="AU122" s="244" t="s">
        <v>85</v>
      </c>
      <c r="AV122" s="14" t="s">
        <v>135</v>
      </c>
      <c r="AW122" s="14" t="s">
        <v>35</v>
      </c>
      <c r="AX122" s="14" t="s">
        <v>83</v>
      </c>
      <c r="AY122" s="244" t="s">
        <v>128</v>
      </c>
    </row>
    <row r="123" s="2" customFormat="1" ht="37.8" customHeight="1">
      <c r="A123" s="38"/>
      <c r="B123" s="39"/>
      <c r="C123" s="204" t="s">
        <v>169</v>
      </c>
      <c r="D123" s="204" t="s">
        <v>130</v>
      </c>
      <c r="E123" s="205" t="s">
        <v>170</v>
      </c>
      <c r="F123" s="206" t="s">
        <v>171</v>
      </c>
      <c r="G123" s="207" t="s">
        <v>133</v>
      </c>
      <c r="H123" s="208">
        <v>9.6899999999999995</v>
      </c>
      <c r="I123" s="209"/>
      <c r="J123" s="210">
        <f>ROUND(I123*H123,2)</f>
        <v>0</v>
      </c>
      <c r="K123" s="206" t="s">
        <v>134</v>
      </c>
      <c r="L123" s="44"/>
      <c r="M123" s="211" t="s">
        <v>19</v>
      </c>
      <c r="N123" s="212" t="s">
        <v>46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0.26000000000000001</v>
      </c>
      <c r="T123" s="214">
        <f>S123*H123</f>
        <v>2.5194000000000001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135</v>
      </c>
      <c r="AT123" s="215" t="s">
        <v>130</v>
      </c>
      <c r="AU123" s="215" t="s">
        <v>85</v>
      </c>
      <c r="AY123" s="17" t="s">
        <v>128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83</v>
      </c>
      <c r="BK123" s="216">
        <f>ROUND(I123*H123,2)</f>
        <v>0</v>
      </c>
      <c r="BL123" s="17" t="s">
        <v>135</v>
      </c>
      <c r="BM123" s="215" t="s">
        <v>172</v>
      </c>
    </row>
    <row r="124" s="2" customFormat="1">
      <c r="A124" s="38"/>
      <c r="B124" s="39"/>
      <c r="C124" s="40"/>
      <c r="D124" s="217" t="s">
        <v>137</v>
      </c>
      <c r="E124" s="40"/>
      <c r="F124" s="218" t="s">
        <v>173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85</v>
      </c>
    </row>
    <row r="125" s="13" customFormat="1">
      <c r="A125" s="13"/>
      <c r="B125" s="222"/>
      <c r="C125" s="223"/>
      <c r="D125" s="224" t="s">
        <v>139</v>
      </c>
      <c r="E125" s="225" t="s">
        <v>19</v>
      </c>
      <c r="F125" s="226" t="s">
        <v>174</v>
      </c>
      <c r="G125" s="223"/>
      <c r="H125" s="227">
        <v>9.3800000000000008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139</v>
      </c>
      <c r="AU125" s="233" t="s">
        <v>85</v>
      </c>
      <c r="AV125" s="13" t="s">
        <v>85</v>
      </c>
      <c r="AW125" s="13" t="s">
        <v>35</v>
      </c>
      <c r="AX125" s="13" t="s">
        <v>75</v>
      </c>
      <c r="AY125" s="233" t="s">
        <v>128</v>
      </c>
    </row>
    <row r="126" s="13" customFormat="1">
      <c r="A126" s="13"/>
      <c r="B126" s="222"/>
      <c r="C126" s="223"/>
      <c r="D126" s="224" t="s">
        <v>139</v>
      </c>
      <c r="E126" s="225" t="s">
        <v>19</v>
      </c>
      <c r="F126" s="226" t="s">
        <v>175</v>
      </c>
      <c r="G126" s="223"/>
      <c r="H126" s="227">
        <v>0.31</v>
      </c>
      <c r="I126" s="228"/>
      <c r="J126" s="223"/>
      <c r="K126" s="223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139</v>
      </c>
      <c r="AU126" s="233" t="s">
        <v>85</v>
      </c>
      <c r="AV126" s="13" t="s">
        <v>85</v>
      </c>
      <c r="AW126" s="13" t="s">
        <v>35</v>
      </c>
      <c r="AX126" s="13" t="s">
        <v>75</v>
      </c>
      <c r="AY126" s="233" t="s">
        <v>128</v>
      </c>
    </row>
    <row r="127" s="14" customFormat="1">
      <c r="A127" s="14"/>
      <c r="B127" s="234"/>
      <c r="C127" s="235"/>
      <c r="D127" s="224" t="s">
        <v>139</v>
      </c>
      <c r="E127" s="236" t="s">
        <v>19</v>
      </c>
      <c r="F127" s="237" t="s">
        <v>141</v>
      </c>
      <c r="G127" s="235"/>
      <c r="H127" s="238">
        <v>9.6900000000000013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139</v>
      </c>
      <c r="AU127" s="244" t="s">
        <v>85</v>
      </c>
      <c r="AV127" s="14" t="s">
        <v>135</v>
      </c>
      <c r="AW127" s="14" t="s">
        <v>35</v>
      </c>
      <c r="AX127" s="14" t="s">
        <v>83</v>
      </c>
      <c r="AY127" s="244" t="s">
        <v>128</v>
      </c>
    </row>
    <row r="128" s="2" customFormat="1" ht="37.8" customHeight="1">
      <c r="A128" s="38"/>
      <c r="B128" s="39"/>
      <c r="C128" s="204" t="s">
        <v>176</v>
      </c>
      <c r="D128" s="204" t="s">
        <v>130</v>
      </c>
      <c r="E128" s="205" t="s">
        <v>177</v>
      </c>
      <c r="F128" s="206" t="s">
        <v>178</v>
      </c>
      <c r="G128" s="207" t="s">
        <v>133</v>
      </c>
      <c r="H128" s="208">
        <v>9.6899999999999995</v>
      </c>
      <c r="I128" s="209"/>
      <c r="J128" s="210">
        <f>ROUND(I128*H128,2)</f>
        <v>0</v>
      </c>
      <c r="K128" s="206" t="s">
        <v>134</v>
      </c>
      <c r="L128" s="44"/>
      <c r="M128" s="211" t="s">
        <v>19</v>
      </c>
      <c r="N128" s="212" t="s">
        <v>46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0.28999999999999998</v>
      </c>
      <c r="T128" s="214">
        <f>S128*H128</f>
        <v>2.8100999999999998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135</v>
      </c>
      <c r="AT128" s="215" t="s">
        <v>130</v>
      </c>
      <c r="AU128" s="215" t="s">
        <v>85</v>
      </c>
      <c r="AY128" s="17" t="s">
        <v>128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83</v>
      </c>
      <c r="BK128" s="216">
        <f>ROUND(I128*H128,2)</f>
        <v>0</v>
      </c>
      <c r="BL128" s="17" t="s">
        <v>135</v>
      </c>
      <c r="BM128" s="215" t="s">
        <v>179</v>
      </c>
    </row>
    <row r="129" s="2" customFormat="1">
      <c r="A129" s="38"/>
      <c r="B129" s="39"/>
      <c r="C129" s="40"/>
      <c r="D129" s="217" t="s">
        <v>137</v>
      </c>
      <c r="E129" s="40"/>
      <c r="F129" s="218" t="s">
        <v>180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85</v>
      </c>
    </row>
    <row r="130" s="13" customFormat="1">
      <c r="A130" s="13"/>
      <c r="B130" s="222"/>
      <c r="C130" s="223"/>
      <c r="D130" s="224" t="s">
        <v>139</v>
      </c>
      <c r="E130" s="225" t="s">
        <v>19</v>
      </c>
      <c r="F130" s="226" t="s">
        <v>174</v>
      </c>
      <c r="G130" s="223"/>
      <c r="H130" s="227">
        <v>9.3800000000000008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139</v>
      </c>
      <c r="AU130" s="233" t="s">
        <v>85</v>
      </c>
      <c r="AV130" s="13" t="s">
        <v>85</v>
      </c>
      <c r="AW130" s="13" t="s">
        <v>35</v>
      </c>
      <c r="AX130" s="13" t="s">
        <v>75</v>
      </c>
      <c r="AY130" s="233" t="s">
        <v>128</v>
      </c>
    </row>
    <row r="131" s="13" customFormat="1">
      <c r="A131" s="13"/>
      <c r="B131" s="222"/>
      <c r="C131" s="223"/>
      <c r="D131" s="224" t="s">
        <v>139</v>
      </c>
      <c r="E131" s="225" t="s">
        <v>19</v>
      </c>
      <c r="F131" s="226" t="s">
        <v>175</v>
      </c>
      <c r="G131" s="223"/>
      <c r="H131" s="227">
        <v>0.31</v>
      </c>
      <c r="I131" s="228"/>
      <c r="J131" s="223"/>
      <c r="K131" s="223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139</v>
      </c>
      <c r="AU131" s="233" t="s">
        <v>85</v>
      </c>
      <c r="AV131" s="13" t="s">
        <v>85</v>
      </c>
      <c r="AW131" s="13" t="s">
        <v>35</v>
      </c>
      <c r="AX131" s="13" t="s">
        <v>75</v>
      </c>
      <c r="AY131" s="233" t="s">
        <v>128</v>
      </c>
    </row>
    <row r="132" s="14" customFormat="1">
      <c r="A132" s="14"/>
      <c r="B132" s="234"/>
      <c r="C132" s="235"/>
      <c r="D132" s="224" t="s">
        <v>139</v>
      </c>
      <c r="E132" s="236" t="s">
        <v>19</v>
      </c>
      <c r="F132" s="237" t="s">
        <v>141</v>
      </c>
      <c r="G132" s="235"/>
      <c r="H132" s="238">
        <v>9.6900000000000013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139</v>
      </c>
      <c r="AU132" s="244" t="s">
        <v>85</v>
      </c>
      <c r="AV132" s="14" t="s">
        <v>135</v>
      </c>
      <c r="AW132" s="14" t="s">
        <v>35</v>
      </c>
      <c r="AX132" s="14" t="s">
        <v>83</v>
      </c>
      <c r="AY132" s="244" t="s">
        <v>128</v>
      </c>
    </row>
    <row r="133" s="2" customFormat="1" ht="24.15" customHeight="1">
      <c r="A133" s="38"/>
      <c r="B133" s="39"/>
      <c r="C133" s="204" t="s">
        <v>181</v>
      </c>
      <c r="D133" s="204" t="s">
        <v>130</v>
      </c>
      <c r="E133" s="205" t="s">
        <v>182</v>
      </c>
      <c r="F133" s="206" t="s">
        <v>183</v>
      </c>
      <c r="G133" s="207" t="s">
        <v>184</v>
      </c>
      <c r="H133" s="208">
        <v>23</v>
      </c>
      <c r="I133" s="209"/>
      <c r="J133" s="210">
        <f>ROUND(I133*H133,2)</f>
        <v>0</v>
      </c>
      <c r="K133" s="206" t="s">
        <v>134</v>
      </c>
      <c r="L133" s="44"/>
      <c r="M133" s="211" t="s">
        <v>19</v>
      </c>
      <c r="N133" s="212" t="s">
        <v>46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0.20499999999999999</v>
      </c>
      <c r="T133" s="214">
        <f>S133*H133</f>
        <v>4.7149999999999999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135</v>
      </c>
      <c r="AT133" s="215" t="s">
        <v>130</v>
      </c>
      <c r="AU133" s="215" t="s">
        <v>85</v>
      </c>
      <c r="AY133" s="17" t="s">
        <v>128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83</v>
      </c>
      <c r="BK133" s="216">
        <f>ROUND(I133*H133,2)</f>
        <v>0</v>
      </c>
      <c r="BL133" s="17" t="s">
        <v>135</v>
      </c>
      <c r="BM133" s="215" t="s">
        <v>185</v>
      </c>
    </row>
    <row r="134" s="2" customFormat="1">
      <c r="A134" s="38"/>
      <c r="B134" s="39"/>
      <c r="C134" s="40"/>
      <c r="D134" s="217" t="s">
        <v>137</v>
      </c>
      <c r="E134" s="40"/>
      <c r="F134" s="218" t="s">
        <v>186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85</v>
      </c>
    </row>
    <row r="135" s="13" customFormat="1">
      <c r="A135" s="13"/>
      <c r="B135" s="222"/>
      <c r="C135" s="223"/>
      <c r="D135" s="224" t="s">
        <v>139</v>
      </c>
      <c r="E135" s="225" t="s">
        <v>19</v>
      </c>
      <c r="F135" s="226" t="s">
        <v>187</v>
      </c>
      <c r="G135" s="223"/>
      <c r="H135" s="227">
        <v>23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139</v>
      </c>
      <c r="AU135" s="233" t="s">
        <v>85</v>
      </c>
      <c r="AV135" s="13" t="s">
        <v>85</v>
      </c>
      <c r="AW135" s="13" t="s">
        <v>35</v>
      </c>
      <c r="AX135" s="13" t="s">
        <v>75</v>
      </c>
      <c r="AY135" s="233" t="s">
        <v>128</v>
      </c>
    </row>
    <row r="136" s="14" customFormat="1">
      <c r="A136" s="14"/>
      <c r="B136" s="234"/>
      <c r="C136" s="235"/>
      <c r="D136" s="224" t="s">
        <v>139</v>
      </c>
      <c r="E136" s="236" t="s">
        <v>19</v>
      </c>
      <c r="F136" s="237" t="s">
        <v>141</v>
      </c>
      <c r="G136" s="235"/>
      <c r="H136" s="238">
        <v>23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139</v>
      </c>
      <c r="AU136" s="244" t="s">
        <v>85</v>
      </c>
      <c r="AV136" s="14" t="s">
        <v>135</v>
      </c>
      <c r="AW136" s="14" t="s">
        <v>35</v>
      </c>
      <c r="AX136" s="14" t="s">
        <v>83</v>
      </c>
      <c r="AY136" s="244" t="s">
        <v>128</v>
      </c>
    </row>
    <row r="137" s="2" customFormat="1" ht="24.15" customHeight="1">
      <c r="A137" s="38"/>
      <c r="B137" s="39"/>
      <c r="C137" s="204" t="s">
        <v>188</v>
      </c>
      <c r="D137" s="204" t="s">
        <v>130</v>
      </c>
      <c r="E137" s="205" t="s">
        <v>189</v>
      </c>
      <c r="F137" s="206" t="s">
        <v>190</v>
      </c>
      <c r="G137" s="207" t="s">
        <v>151</v>
      </c>
      <c r="H137" s="208">
        <v>55.112000000000002</v>
      </c>
      <c r="I137" s="209"/>
      <c r="J137" s="210">
        <f>ROUND(I137*H137,2)</f>
        <v>0</v>
      </c>
      <c r="K137" s="206" t="s">
        <v>134</v>
      </c>
      <c r="L137" s="44"/>
      <c r="M137" s="211" t="s">
        <v>19</v>
      </c>
      <c r="N137" s="212" t="s">
        <v>46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135</v>
      </c>
      <c r="AT137" s="215" t="s">
        <v>130</v>
      </c>
      <c r="AU137" s="215" t="s">
        <v>85</v>
      </c>
      <c r="AY137" s="17" t="s">
        <v>128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83</v>
      </c>
      <c r="BK137" s="216">
        <f>ROUND(I137*H137,2)</f>
        <v>0</v>
      </c>
      <c r="BL137" s="17" t="s">
        <v>135</v>
      </c>
      <c r="BM137" s="215" t="s">
        <v>191</v>
      </c>
    </row>
    <row r="138" s="2" customFormat="1">
      <c r="A138" s="38"/>
      <c r="B138" s="39"/>
      <c r="C138" s="40"/>
      <c r="D138" s="217" t="s">
        <v>137</v>
      </c>
      <c r="E138" s="40"/>
      <c r="F138" s="218" t="s">
        <v>192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85</v>
      </c>
    </row>
    <row r="139" s="13" customFormat="1">
      <c r="A139" s="13"/>
      <c r="B139" s="222"/>
      <c r="C139" s="223"/>
      <c r="D139" s="224" t="s">
        <v>139</v>
      </c>
      <c r="E139" s="225" t="s">
        <v>19</v>
      </c>
      <c r="F139" s="226" t="s">
        <v>193</v>
      </c>
      <c r="G139" s="223"/>
      <c r="H139" s="227">
        <v>55</v>
      </c>
      <c r="I139" s="228"/>
      <c r="J139" s="223"/>
      <c r="K139" s="223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139</v>
      </c>
      <c r="AU139" s="233" t="s">
        <v>85</v>
      </c>
      <c r="AV139" s="13" t="s">
        <v>85</v>
      </c>
      <c r="AW139" s="13" t="s">
        <v>35</v>
      </c>
      <c r="AX139" s="13" t="s">
        <v>75</v>
      </c>
      <c r="AY139" s="233" t="s">
        <v>128</v>
      </c>
    </row>
    <row r="140" s="13" customFormat="1">
      <c r="A140" s="13"/>
      <c r="B140" s="222"/>
      <c r="C140" s="223"/>
      <c r="D140" s="224" t="s">
        <v>139</v>
      </c>
      <c r="E140" s="225" t="s">
        <v>19</v>
      </c>
      <c r="F140" s="226" t="s">
        <v>194</v>
      </c>
      <c r="G140" s="223"/>
      <c r="H140" s="227">
        <v>0.112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139</v>
      </c>
      <c r="AU140" s="233" t="s">
        <v>85</v>
      </c>
      <c r="AV140" s="13" t="s">
        <v>85</v>
      </c>
      <c r="AW140" s="13" t="s">
        <v>35</v>
      </c>
      <c r="AX140" s="13" t="s">
        <v>75</v>
      </c>
      <c r="AY140" s="233" t="s">
        <v>128</v>
      </c>
    </row>
    <row r="141" s="14" customFormat="1">
      <c r="A141" s="14"/>
      <c r="B141" s="234"/>
      <c r="C141" s="235"/>
      <c r="D141" s="224" t="s">
        <v>139</v>
      </c>
      <c r="E141" s="236" t="s">
        <v>19</v>
      </c>
      <c r="F141" s="237" t="s">
        <v>141</v>
      </c>
      <c r="G141" s="235"/>
      <c r="H141" s="238">
        <v>55.112000000000002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139</v>
      </c>
      <c r="AU141" s="244" t="s">
        <v>85</v>
      </c>
      <c r="AV141" s="14" t="s">
        <v>135</v>
      </c>
      <c r="AW141" s="14" t="s">
        <v>35</v>
      </c>
      <c r="AX141" s="14" t="s">
        <v>83</v>
      </c>
      <c r="AY141" s="244" t="s">
        <v>128</v>
      </c>
    </row>
    <row r="142" s="2" customFormat="1" ht="24.15" customHeight="1">
      <c r="A142" s="38"/>
      <c r="B142" s="39"/>
      <c r="C142" s="204" t="s">
        <v>195</v>
      </c>
      <c r="D142" s="204" t="s">
        <v>130</v>
      </c>
      <c r="E142" s="205" t="s">
        <v>196</v>
      </c>
      <c r="F142" s="206" t="s">
        <v>197</v>
      </c>
      <c r="G142" s="207" t="s">
        <v>151</v>
      </c>
      <c r="H142" s="208">
        <v>7.883</v>
      </c>
      <c r="I142" s="209"/>
      <c r="J142" s="210">
        <f>ROUND(I142*H142,2)</f>
        <v>0</v>
      </c>
      <c r="K142" s="206" t="s">
        <v>134</v>
      </c>
      <c r="L142" s="44"/>
      <c r="M142" s="211" t="s">
        <v>19</v>
      </c>
      <c r="N142" s="212" t="s">
        <v>46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135</v>
      </c>
      <c r="AT142" s="215" t="s">
        <v>130</v>
      </c>
      <c r="AU142" s="215" t="s">
        <v>85</v>
      </c>
      <c r="AY142" s="17" t="s">
        <v>128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83</v>
      </c>
      <c r="BK142" s="216">
        <f>ROUND(I142*H142,2)</f>
        <v>0</v>
      </c>
      <c r="BL142" s="17" t="s">
        <v>135</v>
      </c>
      <c r="BM142" s="215" t="s">
        <v>198</v>
      </c>
    </row>
    <row r="143" s="2" customFormat="1">
      <c r="A143" s="38"/>
      <c r="B143" s="39"/>
      <c r="C143" s="40"/>
      <c r="D143" s="217" t="s">
        <v>137</v>
      </c>
      <c r="E143" s="40"/>
      <c r="F143" s="218" t="s">
        <v>199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85</v>
      </c>
    </row>
    <row r="144" s="13" customFormat="1">
      <c r="A144" s="13"/>
      <c r="B144" s="222"/>
      <c r="C144" s="223"/>
      <c r="D144" s="224" t="s">
        <v>139</v>
      </c>
      <c r="E144" s="225" t="s">
        <v>19</v>
      </c>
      <c r="F144" s="226" t="s">
        <v>200</v>
      </c>
      <c r="G144" s="223"/>
      <c r="H144" s="227">
        <v>5.7619999999999996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139</v>
      </c>
      <c r="AU144" s="233" t="s">
        <v>85</v>
      </c>
      <c r="AV144" s="13" t="s">
        <v>85</v>
      </c>
      <c r="AW144" s="13" t="s">
        <v>35</v>
      </c>
      <c r="AX144" s="13" t="s">
        <v>75</v>
      </c>
      <c r="AY144" s="233" t="s">
        <v>128</v>
      </c>
    </row>
    <row r="145" s="13" customFormat="1">
      <c r="A145" s="13"/>
      <c r="B145" s="222"/>
      <c r="C145" s="223"/>
      <c r="D145" s="224" t="s">
        <v>139</v>
      </c>
      <c r="E145" s="225" t="s">
        <v>19</v>
      </c>
      <c r="F145" s="226" t="s">
        <v>201</v>
      </c>
      <c r="G145" s="223"/>
      <c r="H145" s="227">
        <v>2.121</v>
      </c>
      <c r="I145" s="228"/>
      <c r="J145" s="223"/>
      <c r="K145" s="223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139</v>
      </c>
      <c r="AU145" s="233" t="s">
        <v>85</v>
      </c>
      <c r="AV145" s="13" t="s">
        <v>85</v>
      </c>
      <c r="AW145" s="13" t="s">
        <v>35</v>
      </c>
      <c r="AX145" s="13" t="s">
        <v>75</v>
      </c>
      <c r="AY145" s="233" t="s">
        <v>128</v>
      </c>
    </row>
    <row r="146" s="14" customFormat="1">
      <c r="A146" s="14"/>
      <c r="B146" s="234"/>
      <c r="C146" s="235"/>
      <c r="D146" s="224" t="s">
        <v>139</v>
      </c>
      <c r="E146" s="236" t="s">
        <v>19</v>
      </c>
      <c r="F146" s="237" t="s">
        <v>141</v>
      </c>
      <c r="G146" s="235"/>
      <c r="H146" s="238">
        <v>7.8829999999999991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139</v>
      </c>
      <c r="AU146" s="244" t="s">
        <v>85</v>
      </c>
      <c r="AV146" s="14" t="s">
        <v>135</v>
      </c>
      <c r="AW146" s="14" t="s">
        <v>35</v>
      </c>
      <c r="AX146" s="14" t="s">
        <v>83</v>
      </c>
      <c r="AY146" s="244" t="s">
        <v>128</v>
      </c>
    </row>
    <row r="147" s="2" customFormat="1" ht="16.5" customHeight="1">
      <c r="A147" s="38"/>
      <c r="B147" s="39"/>
      <c r="C147" s="204" t="s">
        <v>202</v>
      </c>
      <c r="D147" s="204" t="s">
        <v>130</v>
      </c>
      <c r="E147" s="205" t="s">
        <v>203</v>
      </c>
      <c r="F147" s="206" t="s">
        <v>204</v>
      </c>
      <c r="G147" s="207" t="s">
        <v>151</v>
      </c>
      <c r="H147" s="208">
        <v>3.1579999999999999</v>
      </c>
      <c r="I147" s="209"/>
      <c r="J147" s="210">
        <f>ROUND(I147*H147,2)</f>
        <v>0</v>
      </c>
      <c r="K147" s="206" t="s">
        <v>134</v>
      </c>
      <c r="L147" s="44"/>
      <c r="M147" s="211" t="s">
        <v>19</v>
      </c>
      <c r="N147" s="212" t="s">
        <v>46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135</v>
      </c>
      <c r="AT147" s="215" t="s">
        <v>130</v>
      </c>
      <c r="AU147" s="215" t="s">
        <v>85</v>
      </c>
      <c r="AY147" s="17" t="s">
        <v>128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83</v>
      </c>
      <c r="BK147" s="216">
        <f>ROUND(I147*H147,2)</f>
        <v>0</v>
      </c>
      <c r="BL147" s="17" t="s">
        <v>135</v>
      </c>
      <c r="BM147" s="215" t="s">
        <v>205</v>
      </c>
    </row>
    <row r="148" s="2" customFormat="1">
      <c r="A148" s="38"/>
      <c r="B148" s="39"/>
      <c r="C148" s="40"/>
      <c r="D148" s="217" t="s">
        <v>137</v>
      </c>
      <c r="E148" s="40"/>
      <c r="F148" s="218" t="s">
        <v>206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85</v>
      </c>
    </row>
    <row r="149" s="13" customFormat="1">
      <c r="A149" s="13"/>
      <c r="B149" s="222"/>
      <c r="C149" s="223"/>
      <c r="D149" s="224" t="s">
        <v>139</v>
      </c>
      <c r="E149" s="225" t="s">
        <v>19</v>
      </c>
      <c r="F149" s="226" t="s">
        <v>207</v>
      </c>
      <c r="G149" s="223"/>
      <c r="H149" s="227">
        <v>3.1579999999999999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139</v>
      </c>
      <c r="AU149" s="233" t="s">
        <v>85</v>
      </c>
      <c r="AV149" s="13" t="s">
        <v>85</v>
      </c>
      <c r="AW149" s="13" t="s">
        <v>35</v>
      </c>
      <c r="AX149" s="13" t="s">
        <v>75</v>
      </c>
      <c r="AY149" s="233" t="s">
        <v>128</v>
      </c>
    </row>
    <row r="150" s="14" customFormat="1">
      <c r="A150" s="14"/>
      <c r="B150" s="234"/>
      <c r="C150" s="235"/>
      <c r="D150" s="224" t="s">
        <v>139</v>
      </c>
      <c r="E150" s="236" t="s">
        <v>19</v>
      </c>
      <c r="F150" s="237" t="s">
        <v>141</v>
      </c>
      <c r="G150" s="235"/>
      <c r="H150" s="238">
        <v>3.1579999999999999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139</v>
      </c>
      <c r="AU150" s="244" t="s">
        <v>85</v>
      </c>
      <c r="AV150" s="14" t="s">
        <v>135</v>
      </c>
      <c r="AW150" s="14" t="s">
        <v>35</v>
      </c>
      <c r="AX150" s="14" t="s">
        <v>83</v>
      </c>
      <c r="AY150" s="244" t="s">
        <v>128</v>
      </c>
    </row>
    <row r="151" s="2" customFormat="1" ht="24.15" customHeight="1">
      <c r="A151" s="38"/>
      <c r="B151" s="39"/>
      <c r="C151" s="204" t="s">
        <v>208</v>
      </c>
      <c r="D151" s="204" t="s">
        <v>130</v>
      </c>
      <c r="E151" s="205" t="s">
        <v>209</v>
      </c>
      <c r="F151" s="206" t="s">
        <v>210</v>
      </c>
      <c r="G151" s="207" t="s">
        <v>151</v>
      </c>
      <c r="H151" s="208">
        <v>12.212</v>
      </c>
      <c r="I151" s="209"/>
      <c r="J151" s="210">
        <f>ROUND(I151*H151,2)</f>
        <v>0</v>
      </c>
      <c r="K151" s="206" t="s">
        <v>134</v>
      </c>
      <c r="L151" s="44"/>
      <c r="M151" s="211" t="s">
        <v>19</v>
      </c>
      <c r="N151" s="212" t="s">
        <v>46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135</v>
      </c>
      <c r="AT151" s="215" t="s">
        <v>130</v>
      </c>
      <c r="AU151" s="215" t="s">
        <v>85</v>
      </c>
      <c r="AY151" s="17" t="s">
        <v>128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83</v>
      </c>
      <c r="BK151" s="216">
        <f>ROUND(I151*H151,2)</f>
        <v>0</v>
      </c>
      <c r="BL151" s="17" t="s">
        <v>135</v>
      </c>
      <c r="BM151" s="215" t="s">
        <v>211</v>
      </c>
    </row>
    <row r="152" s="2" customFormat="1">
      <c r="A152" s="38"/>
      <c r="B152" s="39"/>
      <c r="C152" s="40"/>
      <c r="D152" s="217" t="s">
        <v>137</v>
      </c>
      <c r="E152" s="40"/>
      <c r="F152" s="218" t="s">
        <v>212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137</v>
      </c>
      <c r="AU152" s="17" t="s">
        <v>85</v>
      </c>
    </row>
    <row r="153" s="13" customFormat="1">
      <c r="A153" s="13"/>
      <c r="B153" s="222"/>
      <c r="C153" s="223"/>
      <c r="D153" s="224" t="s">
        <v>139</v>
      </c>
      <c r="E153" s="225" t="s">
        <v>19</v>
      </c>
      <c r="F153" s="226" t="s">
        <v>213</v>
      </c>
      <c r="G153" s="223"/>
      <c r="H153" s="227">
        <v>11</v>
      </c>
      <c r="I153" s="228"/>
      <c r="J153" s="223"/>
      <c r="K153" s="223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139</v>
      </c>
      <c r="AU153" s="233" t="s">
        <v>85</v>
      </c>
      <c r="AV153" s="13" t="s">
        <v>85</v>
      </c>
      <c r="AW153" s="13" t="s">
        <v>35</v>
      </c>
      <c r="AX153" s="13" t="s">
        <v>75</v>
      </c>
      <c r="AY153" s="233" t="s">
        <v>128</v>
      </c>
    </row>
    <row r="154" s="13" customFormat="1">
      <c r="A154" s="13"/>
      <c r="B154" s="222"/>
      <c r="C154" s="223"/>
      <c r="D154" s="224" t="s">
        <v>139</v>
      </c>
      <c r="E154" s="225" t="s">
        <v>19</v>
      </c>
      <c r="F154" s="226" t="s">
        <v>214</v>
      </c>
      <c r="G154" s="223"/>
      <c r="H154" s="227">
        <v>1.212</v>
      </c>
      <c r="I154" s="228"/>
      <c r="J154" s="223"/>
      <c r="K154" s="223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139</v>
      </c>
      <c r="AU154" s="233" t="s">
        <v>85</v>
      </c>
      <c r="AV154" s="13" t="s">
        <v>85</v>
      </c>
      <c r="AW154" s="13" t="s">
        <v>35</v>
      </c>
      <c r="AX154" s="13" t="s">
        <v>75</v>
      </c>
      <c r="AY154" s="233" t="s">
        <v>128</v>
      </c>
    </row>
    <row r="155" s="14" customFormat="1">
      <c r="A155" s="14"/>
      <c r="B155" s="234"/>
      <c r="C155" s="235"/>
      <c r="D155" s="224" t="s">
        <v>139</v>
      </c>
      <c r="E155" s="236" t="s">
        <v>19</v>
      </c>
      <c r="F155" s="237" t="s">
        <v>141</v>
      </c>
      <c r="G155" s="235"/>
      <c r="H155" s="238">
        <v>12.212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139</v>
      </c>
      <c r="AU155" s="244" t="s">
        <v>85</v>
      </c>
      <c r="AV155" s="14" t="s">
        <v>135</v>
      </c>
      <c r="AW155" s="14" t="s">
        <v>35</v>
      </c>
      <c r="AX155" s="14" t="s">
        <v>83</v>
      </c>
      <c r="AY155" s="244" t="s">
        <v>128</v>
      </c>
    </row>
    <row r="156" s="2" customFormat="1" ht="37.8" customHeight="1">
      <c r="A156" s="38"/>
      <c r="B156" s="39"/>
      <c r="C156" s="204" t="s">
        <v>215</v>
      </c>
      <c r="D156" s="204" t="s">
        <v>130</v>
      </c>
      <c r="E156" s="205" t="s">
        <v>216</v>
      </c>
      <c r="F156" s="206" t="s">
        <v>217</v>
      </c>
      <c r="G156" s="207" t="s">
        <v>151</v>
      </c>
      <c r="H156" s="208">
        <v>0.60599999999999998</v>
      </c>
      <c r="I156" s="209"/>
      <c r="J156" s="210">
        <f>ROUND(I156*H156,2)</f>
        <v>0</v>
      </c>
      <c r="K156" s="206" t="s">
        <v>134</v>
      </c>
      <c r="L156" s="44"/>
      <c r="M156" s="211" t="s">
        <v>19</v>
      </c>
      <c r="N156" s="212" t="s">
        <v>46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135</v>
      </c>
      <c r="AT156" s="215" t="s">
        <v>130</v>
      </c>
      <c r="AU156" s="215" t="s">
        <v>85</v>
      </c>
      <c r="AY156" s="17" t="s">
        <v>128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83</v>
      </c>
      <c r="BK156" s="216">
        <f>ROUND(I156*H156,2)</f>
        <v>0</v>
      </c>
      <c r="BL156" s="17" t="s">
        <v>135</v>
      </c>
      <c r="BM156" s="215" t="s">
        <v>218</v>
      </c>
    </row>
    <row r="157" s="2" customFormat="1">
      <c r="A157" s="38"/>
      <c r="B157" s="39"/>
      <c r="C157" s="40"/>
      <c r="D157" s="217" t="s">
        <v>137</v>
      </c>
      <c r="E157" s="40"/>
      <c r="F157" s="218" t="s">
        <v>219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85</v>
      </c>
    </row>
    <row r="158" s="13" customFormat="1">
      <c r="A158" s="13"/>
      <c r="B158" s="222"/>
      <c r="C158" s="223"/>
      <c r="D158" s="224" t="s">
        <v>139</v>
      </c>
      <c r="E158" s="225" t="s">
        <v>19</v>
      </c>
      <c r="F158" s="226" t="s">
        <v>220</v>
      </c>
      <c r="G158" s="223"/>
      <c r="H158" s="227">
        <v>0.60599999999999998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139</v>
      </c>
      <c r="AU158" s="233" t="s">
        <v>85</v>
      </c>
      <c r="AV158" s="13" t="s">
        <v>85</v>
      </c>
      <c r="AW158" s="13" t="s">
        <v>35</v>
      </c>
      <c r="AX158" s="13" t="s">
        <v>75</v>
      </c>
      <c r="AY158" s="233" t="s">
        <v>128</v>
      </c>
    </row>
    <row r="159" s="14" customFormat="1">
      <c r="A159" s="14"/>
      <c r="B159" s="234"/>
      <c r="C159" s="235"/>
      <c r="D159" s="224" t="s">
        <v>139</v>
      </c>
      <c r="E159" s="236" t="s">
        <v>19</v>
      </c>
      <c r="F159" s="237" t="s">
        <v>141</v>
      </c>
      <c r="G159" s="235"/>
      <c r="H159" s="238">
        <v>0.60599999999999998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139</v>
      </c>
      <c r="AU159" s="244" t="s">
        <v>85</v>
      </c>
      <c r="AV159" s="14" t="s">
        <v>135</v>
      </c>
      <c r="AW159" s="14" t="s">
        <v>35</v>
      </c>
      <c r="AX159" s="14" t="s">
        <v>83</v>
      </c>
      <c r="AY159" s="244" t="s">
        <v>128</v>
      </c>
    </row>
    <row r="160" s="2" customFormat="1" ht="16.5" customHeight="1">
      <c r="A160" s="38"/>
      <c r="B160" s="39"/>
      <c r="C160" s="245" t="s">
        <v>8</v>
      </c>
      <c r="D160" s="245" t="s">
        <v>221</v>
      </c>
      <c r="E160" s="246" t="s">
        <v>222</v>
      </c>
      <c r="F160" s="247" t="s">
        <v>223</v>
      </c>
      <c r="G160" s="248" t="s">
        <v>224</v>
      </c>
      <c r="H160" s="249">
        <v>1.145</v>
      </c>
      <c r="I160" s="250"/>
      <c r="J160" s="251">
        <f>ROUND(I160*H160,2)</f>
        <v>0</v>
      </c>
      <c r="K160" s="247" t="s">
        <v>134</v>
      </c>
      <c r="L160" s="252"/>
      <c r="M160" s="253" t="s">
        <v>19</v>
      </c>
      <c r="N160" s="254" t="s">
        <v>46</v>
      </c>
      <c r="O160" s="84"/>
      <c r="P160" s="213">
        <f>O160*H160</f>
        <v>0</v>
      </c>
      <c r="Q160" s="213">
        <v>1</v>
      </c>
      <c r="R160" s="213">
        <f>Q160*H160</f>
        <v>1.145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176</v>
      </c>
      <c r="AT160" s="215" t="s">
        <v>221</v>
      </c>
      <c r="AU160" s="215" t="s">
        <v>85</v>
      </c>
      <c r="AY160" s="17" t="s">
        <v>128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83</v>
      </c>
      <c r="BK160" s="216">
        <f>ROUND(I160*H160,2)</f>
        <v>0</v>
      </c>
      <c r="BL160" s="17" t="s">
        <v>135</v>
      </c>
      <c r="BM160" s="215" t="s">
        <v>225</v>
      </c>
    </row>
    <row r="161" s="13" customFormat="1">
      <c r="A161" s="13"/>
      <c r="B161" s="222"/>
      <c r="C161" s="223"/>
      <c r="D161" s="224" t="s">
        <v>139</v>
      </c>
      <c r="E161" s="225" t="s">
        <v>19</v>
      </c>
      <c r="F161" s="226" t="s">
        <v>226</v>
      </c>
      <c r="G161" s="223"/>
      <c r="H161" s="227">
        <v>0.60599999999999998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139</v>
      </c>
      <c r="AU161" s="233" t="s">
        <v>85</v>
      </c>
      <c r="AV161" s="13" t="s">
        <v>85</v>
      </c>
      <c r="AW161" s="13" t="s">
        <v>35</v>
      </c>
      <c r="AX161" s="13" t="s">
        <v>83</v>
      </c>
      <c r="AY161" s="233" t="s">
        <v>128</v>
      </c>
    </row>
    <row r="162" s="13" customFormat="1">
      <c r="A162" s="13"/>
      <c r="B162" s="222"/>
      <c r="C162" s="223"/>
      <c r="D162" s="224" t="s">
        <v>139</v>
      </c>
      <c r="E162" s="223"/>
      <c r="F162" s="226" t="s">
        <v>227</v>
      </c>
      <c r="G162" s="223"/>
      <c r="H162" s="227">
        <v>1.145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139</v>
      </c>
      <c r="AU162" s="233" t="s">
        <v>85</v>
      </c>
      <c r="AV162" s="13" t="s">
        <v>85</v>
      </c>
      <c r="AW162" s="13" t="s">
        <v>4</v>
      </c>
      <c r="AX162" s="13" t="s">
        <v>83</v>
      </c>
      <c r="AY162" s="233" t="s">
        <v>128</v>
      </c>
    </row>
    <row r="163" s="2" customFormat="1" ht="37.8" customHeight="1">
      <c r="A163" s="38"/>
      <c r="B163" s="39"/>
      <c r="C163" s="204" t="s">
        <v>228</v>
      </c>
      <c r="D163" s="204" t="s">
        <v>130</v>
      </c>
      <c r="E163" s="205" t="s">
        <v>229</v>
      </c>
      <c r="F163" s="206" t="s">
        <v>230</v>
      </c>
      <c r="G163" s="207" t="s">
        <v>151</v>
      </c>
      <c r="H163" s="208">
        <v>99.772000000000006</v>
      </c>
      <c r="I163" s="209"/>
      <c r="J163" s="210">
        <f>ROUND(I163*H163,2)</f>
        <v>0</v>
      </c>
      <c r="K163" s="206" t="s">
        <v>134</v>
      </c>
      <c r="L163" s="44"/>
      <c r="M163" s="211" t="s">
        <v>19</v>
      </c>
      <c r="N163" s="212" t="s">
        <v>46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135</v>
      </c>
      <c r="AT163" s="215" t="s">
        <v>130</v>
      </c>
      <c r="AU163" s="215" t="s">
        <v>85</v>
      </c>
      <c r="AY163" s="17" t="s">
        <v>128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83</v>
      </c>
      <c r="BK163" s="216">
        <f>ROUND(I163*H163,2)</f>
        <v>0</v>
      </c>
      <c r="BL163" s="17" t="s">
        <v>135</v>
      </c>
      <c r="BM163" s="215" t="s">
        <v>231</v>
      </c>
    </row>
    <row r="164" s="2" customFormat="1">
      <c r="A164" s="38"/>
      <c r="B164" s="39"/>
      <c r="C164" s="40"/>
      <c r="D164" s="217" t="s">
        <v>137</v>
      </c>
      <c r="E164" s="40"/>
      <c r="F164" s="218" t="s">
        <v>232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85</v>
      </c>
    </row>
    <row r="165" s="13" customFormat="1">
      <c r="A165" s="13"/>
      <c r="B165" s="222"/>
      <c r="C165" s="223"/>
      <c r="D165" s="224" t="s">
        <v>139</v>
      </c>
      <c r="E165" s="225" t="s">
        <v>19</v>
      </c>
      <c r="F165" s="226" t="s">
        <v>233</v>
      </c>
      <c r="G165" s="223"/>
      <c r="H165" s="227">
        <v>20</v>
      </c>
      <c r="I165" s="228"/>
      <c r="J165" s="223"/>
      <c r="K165" s="223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139</v>
      </c>
      <c r="AU165" s="233" t="s">
        <v>85</v>
      </c>
      <c r="AV165" s="13" t="s">
        <v>85</v>
      </c>
      <c r="AW165" s="13" t="s">
        <v>35</v>
      </c>
      <c r="AX165" s="13" t="s">
        <v>75</v>
      </c>
      <c r="AY165" s="233" t="s">
        <v>128</v>
      </c>
    </row>
    <row r="166" s="13" customFormat="1">
      <c r="A166" s="13"/>
      <c r="B166" s="222"/>
      <c r="C166" s="223"/>
      <c r="D166" s="224" t="s">
        <v>139</v>
      </c>
      <c r="E166" s="225" t="s">
        <v>19</v>
      </c>
      <c r="F166" s="226" t="s">
        <v>234</v>
      </c>
      <c r="G166" s="223"/>
      <c r="H166" s="227">
        <v>1.407</v>
      </c>
      <c r="I166" s="228"/>
      <c r="J166" s="223"/>
      <c r="K166" s="223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139</v>
      </c>
      <c r="AU166" s="233" t="s">
        <v>85</v>
      </c>
      <c r="AV166" s="13" t="s">
        <v>85</v>
      </c>
      <c r="AW166" s="13" t="s">
        <v>35</v>
      </c>
      <c r="AX166" s="13" t="s">
        <v>75</v>
      </c>
      <c r="AY166" s="233" t="s">
        <v>128</v>
      </c>
    </row>
    <row r="167" s="13" customFormat="1">
      <c r="A167" s="13"/>
      <c r="B167" s="222"/>
      <c r="C167" s="223"/>
      <c r="D167" s="224" t="s">
        <v>139</v>
      </c>
      <c r="E167" s="225" t="s">
        <v>19</v>
      </c>
      <c r="F167" s="226" t="s">
        <v>235</v>
      </c>
      <c r="G167" s="223"/>
      <c r="H167" s="227">
        <v>55.112000000000002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139</v>
      </c>
      <c r="AU167" s="233" t="s">
        <v>85</v>
      </c>
      <c r="AV167" s="13" t="s">
        <v>85</v>
      </c>
      <c r="AW167" s="13" t="s">
        <v>35</v>
      </c>
      <c r="AX167" s="13" t="s">
        <v>75</v>
      </c>
      <c r="AY167" s="233" t="s">
        <v>128</v>
      </c>
    </row>
    <row r="168" s="13" customFormat="1">
      <c r="A168" s="13"/>
      <c r="B168" s="222"/>
      <c r="C168" s="223"/>
      <c r="D168" s="224" t="s">
        <v>139</v>
      </c>
      <c r="E168" s="225" t="s">
        <v>19</v>
      </c>
      <c r="F168" s="226" t="s">
        <v>236</v>
      </c>
      <c r="G168" s="223"/>
      <c r="H168" s="227">
        <v>7.883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139</v>
      </c>
      <c r="AU168" s="233" t="s">
        <v>85</v>
      </c>
      <c r="AV168" s="13" t="s">
        <v>85</v>
      </c>
      <c r="AW168" s="13" t="s">
        <v>35</v>
      </c>
      <c r="AX168" s="13" t="s">
        <v>75</v>
      </c>
      <c r="AY168" s="233" t="s">
        <v>128</v>
      </c>
    </row>
    <row r="169" s="13" customFormat="1">
      <c r="A169" s="13"/>
      <c r="B169" s="222"/>
      <c r="C169" s="223"/>
      <c r="D169" s="224" t="s">
        <v>139</v>
      </c>
      <c r="E169" s="225" t="s">
        <v>19</v>
      </c>
      <c r="F169" s="226" t="s">
        <v>237</v>
      </c>
      <c r="G169" s="223"/>
      <c r="H169" s="227">
        <v>3.1579999999999999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139</v>
      </c>
      <c r="AU169" s="233" t="s">
        <v>85</v>
      </c>
      <c r="AV169" s="13" t="s">
        <v>85</v>
      </c>
      <c r="AW169" s="13" t="s">
        <v>35</v>
      </c>
      <c r="AX169" s="13" t="s">
        <v>75</v>
      </c>
      <c r="AY169" s="233" t="s">
        <v>128</v>
      </c>
    </row>
    <row r="170" s="13" customFormat="1">
      <c r="A170" s="13"/>
      <c r="B170" s="222"/>
      <c r="C170" s="223"/>
      <c r="D170" s="224" t="s">
        <v>139</v>
      </c>
      <c r="E170" s="225" t="s">
        <v>19</v>
      </c>
      <c r="F170" s="226" t="s">
        <v>238</v>
      </c>
      <c r="G170" s="223"/>
      <c r="H170" s="227">
        <v>12.212</v>
      </c>
      <c r="I170" s="228"/>
      <c r="J170" s="223"/>
      <c r="K170" s="223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139</v>
      </c>
      <c r="AU170" s="233" t="s">
        <v>85</v>
      </c>
      <c r="AV170" s="13" t="s">
        <v>85</v>
      </c>
      <c r="AW170" s="13" t="s">
        <v>35</v>
      </c>
      <c r="AX170" s="13" t="s">
        <v>75</v>
      </c>
      <c r="AY170" s="233" t="s">
        <v>128</v>
      </c>
    </row>
    <row r="171" s="14" customFormat="1">
      <c r="A171" s="14"/>
      <c r="B171" s="234"/>
      <c r="C171" s="235"/>
      <c r="D171" s="224" t="s">
        <v>139</v>
      </c>
      <c r="E171" s="236" t="s">
        <v>19</v>
      </c>
      <c r="F171" s="237" t="s">
        <v>141</v>
      </c>
      <c r="G171" s="235"/>
      <c r="H171" s="238">
        <v>99.772000000000006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139</v>
      </c>
      <c r="AU171" s="244" t="s">
        <v>85</v>
      </c>
      <c r="AV171" s="14" t="s">
        <v>135</v>
      </c>
      <c r="AW171" s="14" t="s">
        <v>35</v>
      </c>
      <c r="AX171" s="14" t="s">
        <v>83</v>
      </c>
      <c r="AY171" s="244" t="s">
        <v>128</v>
      </c>
    </row>
    <row r="172" s="2" customFormat="1" ht="24.15" customHeight="1">
      <c r="A172" s="38"/>
      <c r="B172" s="39"/>
      <c r="C172" s="204" t="s">
        <v>239</v>
      </c>
      <c r="D172" s="204" t="s">
        <v>130</v>
      </c>
      <c r="E172" s="205" t="s">
        <v>240</v>
      </c>
      <c r="F172" s="206" t="s">
        <v>241</v>
      </c>
      <c r="G172" s="207" t="s">
        <v>151</v>
      </c>
      <c r="H172" s="208">
        <v>77.560000000000002</v>
      </c>
      <c r="I172" s="209"/>
      <c r="J172" s="210">
        <f>ROUND(I172*H172,2)</f>
        <v>0</v>
      </c>
      <c r="K172" s="206" t="s">
        <v>134</v>
      </c>
      <c r="L172" s="44"/>
      <c r="M172" s="211" t="s">
        <v>19</v>
      </c>
      <c r="N172" s="212" t="s">
        <v>46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135</v>
      </c>
      <c r="AT172" s="215" t="s">
        <v>130</v>
      </c>
      <c r="AU172" s="215" t="s">
        <v>85</v>
      </c>
      <c r="AY172" s="17" t="s">
        <v>128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83</v>
      </c>
      <c r="BK172" s="216">
        <f>ROUND(I172*H172,2)</f>
        <v>0</v>
      </c>
      <c r="BL172" s="17" t="s">
        <v>135</v>
      </c>
      <c r="BM172" s="215" t="s">
        <v>242</v>
      </c>
    </row>
    <row r="173" s="2" customFormat="1">
      <c r="A173" s="38"/>
      <c r="B173" s="39"/>
      <c r="C173" s="40"/>
      <c r="D173" s="217" t="s">
        <v>137</v>
      </c>
      <c r="E173" s="40"/>
      <c r="F173" s="218" t="s">
        <v>243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85</v>
      </c>
    </row>
    <row r="174" s="13" customFormat="1">
      <c r="A174" s="13"/>
      <c r="B174" s="222"/>
      <c r="C174" s="223"/>
      <c r="D174" s="224" t="s">
        <v>139</v>
      </c>
      <c r="E174" s="225" t="s">
        <v>19</v>
      </c>
      <c r="F174" s="226" t="s">
        <v>244</v>
      </c>
      <c r="G174" s="223"/>
      <c r="H174" s="227">
        <v>10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139</v>
      </c>
      <c r="AU174" s="233" t="s">
        <v>85</v>
      </c>
      <c r="AV174" s="13" t="s">
        <v>85</v>
      </c>
      <c r="AW174" s="13" t="s">
        <v>35</v>
      </c>
      <c r="AX174" s="13" t="s">
        <v>75</v>
      </c>
      <c r="AY174" s="233" t="s">
        <v>128</v>
      </c>
    </row>
    <row r="175" s="13" customFormat="1">
      <c r="A175" s="13"/>
      <c r="B175" s="222"/>
      <c r="C175" s="223"/>
      <c r="D175" s="224" t="s">
        <v>139</v>
      </c>
      <c r="E175" s="225" t="s">
        <v>19</v>
      </c>
      <c r="F175" s="226" t="s">
        <v>234</v>
      </c>
      <c r="G175" s="223"/>
      <c r="H175" s="227">
        <v>1.407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139</v>
      </c>
      <c r="AU175" s="233" t="s">
        <v>85</v>
      </c>
      <c r="AV175" s="13" t="s">
        <v>85</v>
      </c>
      <c r="AW175" s="13" t="s">
        <v>35</v>
      </c>
      <c r="AX175" s="13" t="s">
        <v>75</v>
      </c>
      <c r="AY175" s="233" t="s">
        <v>128</v>
      </c>
    </row>
    <row r="176" s="13" customFormat="1">
      <c r="A176" s="13"/>
      <c r="B176" s="222"/>
      <c r="C176" s="223"/>
      <c r="D176" s="224" t="s">
        <v>139</v>
      </c>
      <c r="E176" s="225" t="s">
        <v>19</v>
      </c>
      <c r="F176" s="226" t="s">
        <v>235</v>
      </c>
      <c r="G176" s="223"/>
      <c r="H176" s="227">
        <v>55.112000000000002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139</v>
      </c>
      <c r="AU176" s="233" t="s">
        <v>85</v>
      </c>
      <c r="AV176" s="13" t="s">
        <v>85</v>
      </c>
      <c r="AW176" s="13" t="s">
        <v>35</v>
      </c>
      <c r="AX176" s="13" t="s">
        <v>75</v>
      </c>
      <c r="AY176" s="233" t="s">
        <v>128</v>
      </c>
    </row>
    <row r="177" s="13" customFormat="1">
      <c r="A177" s="13"/>
      <c r="B177" s="222"/>
      <c r="C177" s="223"/>
      <c r="D177" s="224" t="s">
        <v>139</v>
      </c>
      <c r="E177" s="225" t="s">
        <v>19</v>
      </c>
      <c r="F177" s="226" t="s">
        <v>236</v>
      </c>
      <c r="G177" s="223"/>
      <c r="H177" s="227">
        <v>7.883</v>
      </c>
      <c r="I177" s="228"/>
      <c r="J177" s="223"/>
      <c r="K177" s="223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139</v>
      </c>
      <c r="AU177" s="233" t="s">
        <v>85</v>
      </c>
      <c r="AV177" s="13" t="s">
        <v>85</v>
      </c>
      <c r="AW177" s="13" t="s">
        <v>35</v>
      </c>
      <c r="AX177" s="13" t="s">
        <v>75</v>
      </c>
      <c r="AY177" s="233" t="s">
        <v>128</v>
      </c>
    </row>
    <row r="178" s="13" customFormat="1">
      <c r="A178" s="13"/>
      <c r="B178" s="222"/>
      <c r="C178" s="223"/>
      <c r="D178" s="224" t="s">
        <v>139</v>
      </c>
      <c r="E178" s="225" t="s">
        <v>19</v>
      </c>
      <c r="F178" s="226" t="s">
        <v>237</v>
      </c>
      <c r="G178" s="223"/>
      <c r="H178" s="227">
        <v>3.1579999999999999</v>
      </c>
      <c r="I178" s="228"/>
      <c r="J178" s="223"/>
      <c r="K178" s="223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139</v>
      </c>
      <c r="AU178" s="233" t="s">
        <v>85</v>
      </c>
      <c r="AV178" s="13" t="s">
        <v>85</v>
      </c>
      <c r="AW178" s="13" t="s">
        <v>35</v>
      </c>
      <c r="AX178" s="13" t="s">
        <v>75</v>
      </c>
      <c r="AY178" s="233" t="s">
        <v>128</v>
      </c>
    </row>
    <row r="179" s="14" customFormat="1">
      <c r="A179" s="14"/>
      <c r="B179" s="234"/>
      <c r="C179" s="235"/>
      <c r="D179" s="224" t="s">
        <v>139</v>
      </c>
      <c r="E179" s="236" t="s">
        <v>19</v>
      </c>
      <c r="F179" s="237" t="s">
        <v>141</v>
      </c>
      <c r="G179" s="235"/>
      <c r="H179" s="238">
        <v>77.560000000000002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139</v>
      </c>
      <c r="AU179" s="244" t="s">
        <v>85</v>
      </c>
      <c r="AV179" s="14" t="s">
        <v>135</v>
      </c>
      <c r="AW179" s="14" t="s">
        <v>35</v>
      </c>
      <c r="AX179" s="14" t="s">
        <v>83</v>
      </c>
      <c r="AY179" s="244" t="s">
        <v>128</v>
      </c>
    </row>
    <row r="180" s="2" customFormat="1" ht="37.8" customHeight="1">
      <c r="A180" s="38"/>
      <c r="B180" s="39"/>
      <c r="C180" s="204" t="s">
        <v>245</v>
      </c>
      <c r="D180" s="204" t="s">
        <v>130</v>
      </c>
      <c r="E180" s="205" t="s">
        <v>246</v>
      </c>
      <c r="F180" s="206" t="s">
        <v>247</v>
      </c>
      <c r="G180" s="207" t="s">
        <v>151</v>
      </c>
      <c r="H180" s="208">
        <v>55.347999999999999</v>
      </c>
      <c r="I180" s="209"/>
      <c r="J180" s="210">
        <f>ROUND(I180*H180,2)</f>
        <v>0</v>
      </c>
      <c r="K180" s="206" t="s">
        <v>134</v>
      </c>
      <c r="L180" s="44"/>
      <c r="M180" s="211" t="s">
        <v>19</v>
      </c>
      <c r="N180" s="212" t="s">
        <v>46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135</v>
      </c>
      <c r="AT180" s="215" t="s">
        <v>130</v>
      </c>
      <c r="AU180" s="215" t="s">
        <v>85</v>
      </c>
      <c r="AY180" s="17" t="s">
        <v>128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83</v>
      </c>
      <c r="BK180" s="216">
        <f>ROUND(I180*H180,2)</f>
        <v>0</v>
      </c>
      <c r="BL180" s="17" t="s">
        <v>135</v>
      </c>
      <c r="BM180" s="215" t="s">
        <v>248</v>
      </c>
    </row>
    <row r="181" s="2" customFormat="1">
      <c r="A181" s="38"/>
      <c r="B181" s="39"/>
      <c r="C181" s="40"/>
      <c r="D181" s="217" t="s">
        <v>137</v>
      </c>
      <c r="E181" s="40"/>
      <c r="F181" s="218" t="s">
        <v>249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85</v>
      </c>
    </row>
    <row r="182" s="13" customFormat="1">
      <c r="A182" s="13"/>
      <c r="B182" s="222"/>
      <c r="C182" s="223"/>
      <c r="D182" s="224" t="s">
        <v>139</v>
      </c>
      <c r="E182" s="225" t="s">
        <v>19</v>
      </c>
      <c r="F182" s="226" t="s">
        <v>234</v>
      </c>
      <c r="G182" s="223"/>
      <c r="H182" s="227">
        <v>1.407</v>
      </c>
      <c r="I182" s="228"/>
      <c r="J182" s="223"/>
      <c r="K182" s="223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139</v>
      </c>
      <c r="AU182" s="233" t="s">
        <v>85</v>
      </c>
      <c r="AV182" s="13" t="s">
        <v>85</v>
      </c>
      <c r="AW182" s="13" t="s">
        <v>35</v>
      </c>
      <c r="AX182" s="13" t="s">
        <v>75</v>
      </c>
      <c r="AY182" s="233" t="s">
        <v>128</v>
      </c>
    </row>
    <row r="183" s="13" customFormat="1">
      <c r="A183" s="13"/>
      <c r="B183" s="222"/>
      <c r="C183" s="223"/>
      <c r="D183" s="224" t="s">
        <v>139</v>
      </c>
      <c r="E183" s="225" t="s">
        <v>19</v>
      </c>
      <c r="F183" s="226" t="s">
        <v>235</v>
      </c>
      <c r="G183" s="223"/>
      <c r="H183" s="227">
        <v>55.112000000000002</v>
      </c>
      <c r="I183" s="228"/>
      <c r="J183" s="223"/>
      <c r="K183" s="223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139</v>
      </c>
      <c r="AU183" s="233" t="s">
        <v>85</v>
      </c>
      <c r="AV183" s="13" t="s">
        <v>85</v>
      </c>
      <c r="AW183" s="13" t="s">
        <v>35</v>
      </c>
      <c r="AX183" s="13" t="s">
        <v>75</v>
      </c>
      <c r="AY183" s="233" t="s">
        <v>128</v>
      </c>
    </row>
    <row r="184" s="13" customFormat="1">
      <c r="A184" s="13"/>
      <c r="B184" s="222"/>
      <c r="C184" s="223"/>
      <c r="D184" s="224" t="s">
        <v>139</v>
      </c>
      <c r="E184" s="225" t="s">
        <v>19</v>
      </c>
      <c r="F184" s="226" t="s">
        <v>236</v>
      </c>
      <c r="G184" s="223"/>
      <c r="H184" s="227">
        <v>7.883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139</v>
      </c>
      <c r="AU184" s="233" t="s">
        <v>85</v>
      </c>
      <c r="AV184" s="13" t="s">
        <v>85</v>
      </c>
      <c r="AW184" s="13" t="s">
        <v>35</v>
      </c>
      <c r="AX184" s="13" t="s">
        <v>75</v>
      </c>
      <c r="AY184" s="233" t="s">
        <v>128</v>
      </c>
    </row>
    <row r="185" s="13" customFormat="1">
      <c r="A185" s="13"/>
      <c r="B185" s="222"/>
      <c r="C185" s="223"/>
      <c r="D185" s="224" t="s">
        <v>139</v>
      </c>
      <c r="E185" s="225" t="s">
        <v>19</v>
      </c>
      <c r="F185" s="226" t="s">
        <v>237</v>
      </c>
      <c r="G185" s="223"/>
      <c r="H185" s="227">
        <v>3.1579999999999999</v>
      </c>
      <c r="I185" s="228"/>
      <c r="J185" s="223"/>
      <c r="K185" s="223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139</v>
      </c>
      <c r="AU185" s="233" t="s">
        <v>85</v>
      </c>
      <c r="AV185" s="13" t="s">
        <v>85</v>
      </c>
      <c r="AW185" s="13" t="s">
        <v>35</v>
      </c>
      <c r="AX185" s="13" t="s">
        <v>75</v>
      </c>
      <c r="AY185" s="233" t="s">
        <v>128</v>
      </c>
    </row>
    <row r="186" s="13" customFormat="1">
      <c r="A186" s="13"/>
      <c r="B186" s="222"/>
      <c r="C186" s="223"/>
      <c r="D186" s="224" t="s">
        <v>139</v>
      </c>
      <c r="E186" s="225" t="s">
        <v>19</v>
      </c>
      <c r="F186" s="226" t="s">
        <v>250</v>
      </c>
      <c r="G186" s="223"/>
      <c r="H186" s="227">
        <v>-12.212</v>
      </c>
      <c r="I186" s="228"/>
      <c r="J186" s="223"/>
      <c r="K186" s="223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139</v>
      </c>
      <c r="AU186" s="233" t="s">
        <v>85</v>
      </c>
      <c r="AV186" s="13" t="s">
        <v>85</v>
      </c>
      <c r="AW186" s="13" t="s">
        <v>35</v>
      </c>
      <c r="AX186" s="13" t="s">
        <v>75</v>
      </c>
      <c r="AY186" s="233" t="s">
        <v>128</v>
      </c>
    </row>
    <row r="187" s="14" customFormat="1">
      <c r="A187" s="14"/>
      <c r="B187" s="234"/>
      <c r="C187" s="235"/>
      <c r="D187" s="224" t="s">
        <v>139</v>
      </c>
      <c r="E187" s="236" t="s">
        <v>19</v>
      </c>
      <c r="F187" s="237" t="s">
        <v>141</v>
      </c>
      <c r="G187" s="235"/>
      <c r="H187" s="238">
        <v>55.347999999999999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139</v>
      </c>
      <c r="AU187" s="244" t="s">
        <v>85</v>
      </c>
      <c r="AV187" s="14" t="s">
        <v>135</v>
      </c>
      <c r="AW187" s="14" t="s">
        <v>35</v>
      </c>
      <c r="AX187" s="14" t="s">
        <v>83</v>
      </c>
      <c r="AY187" s="244" t="s">
        <v>128</v>
      </c>
    </row>
    <row r="188" s="2" customFormat="1" ht="24.15" customHeight="1">
      <c r="A188" s="38"/>
      <c r="B188" s="39"/>
      <c r="C188" s="204" t="s">
        <v>251</v>
      </c>
      <c r="D188" s="204" t="s">
        <v>130</v>
      </c>
      <c r="E188" s="205" t="s">
        <v>252</v>
      </c>
      <c r="F188" s="206" t="s">
        <v>253</v>
      </c>
      <c r="G188" s="207" t="s">
        <v>151</v>
      </c>
      <c r="H188" s="208">
        <v>151.78700000000001</v>
      </c>
      <c r="I188" s="209"/>
      <c r="J188" s="210">
        <f>ROUND(I188*H188,2)</f>
        <v>0</v>
      </c>
      <c r="K188" s="206" t="s">
        <v>134</v>
      </c>
      <c r="L188" s="44"/>
      <c r="M188" s="211" t="s">
        <v>19</v>
      </c>
      <c r="N188" s="212" t="s">
        <v>46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135</v>
      </c>
      <c r="AT188" s="215" t="s">
        <v>130</v>
      </c>
      <c r="AU188" s="215" t="s">
        <v>85</v>
      </c>
      <c r="AY188" s="17" t="s">
        <v>128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83</v>
      </c>
      <c r="BK188" s="216">
        <f>ROUND(I188*H188,2)</f>
        <v>0</v>
      </c>
      <c r="BL188" s="17" t="s">
        <v>135</v>
      </c>
      <c r="BM188" s="215" t="s">
        <v>254</v>
      </c>
    </row>
    <row r="189" s="2" customFormat="1">
      <c r="A189" s="38"/>
      <c r="B189" s="39"/>
      <c r="C189" s="40"/>
      <c r="D189" s="217" t="s">
        <v>137</v>
      </c>
      <c r="E189" s="40"/>
      <c r="F189" s="218" t="s">
        <v>255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85</v>
      </c>
    </row>
    <row r="190" s="13" customFormat="1">
      <c r="A190" s="13"/>
      <c r="B190" s="222"/>
      <c r="C190" s="223"/>
      <c r="D190" s="224" t="s">
        <v>139</v>
      </c>
      <c r="E190" s="225" t="s">
        <v>19</v>
      </c>
      <c r="F190" s="226" t="s">
        <v>256</v>
      </c>
      <c r="G190" s="223"/>
      <c r="H190" s="227">
        <v>96.438999999999993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139</v>
      </c>
      <c r="AU190" s="233" t="s">
        <v>85</v>
      </c>
      <c r="AV190" s="13" t="s">
        <v>85</v>
      </c>
      <c r="AW190" s="13" t="s">
        <v>35</v>
      </c>
      <c r="AX190" s="13" t="s">
        <v>75</v>
      </c>
      <c r="AY190" s="233" t="s">
        <v>128</v>
      </c>
    </row>
    <row r="191" s="13" customFormat="1">
      <c r="A191" s="13"/>
      <c r="B191" s="222"/>
      <c r="C191" s="223"/>
      <c r="D191" s="224" t="s">
        <v>139</v>
      </c>
      <c r="E191" s="225" t="s">
        <v>19</v>
      </c>
      <c r="F191" s="226" t="s">
        <v>257</v>
      </c>
      <c r="G191" s="223"/>
      <c r="H191" s="227">
        <v>55.347999999999999</v>
      </c>
      <c r="I191" s="228"/>
      <c r="J191" s="223"/>
      <c r="K191" s="223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139</v>
      </c>
      <c r="AU191" s="233" t="s">
        <v>85</v>
      </c>
      <c r="AV191" s="13" t="s">
        <v>85</v>
      </c>
      <c r="AW191" s="13" t="s">
        <v>35</v>
      </c>
      <c r="AX191" s="13" t="s">
        <v>75</v>
      </c>
      <c r="AY191" s="233" t="s">
        <v>128</v>
      </c>
    </row>
    <row r="192" s="14" customFormat="1">
      <c r="A192" s="14"/>
      <c r="B192" s="234"/>
      <c r="C192" s="235"/>
      <c r="D192" s="224" t="s">
        <v>139</v>
      </c>
      <c r="E192" s="236" t="s">
        <v>19</v>
      </c>
      <c r="F192" s="237" t="s">
        <v>141</v>
      </c>
      <c r="G192" s="235"/>
      <c r="H192" s="238">
        <v>151.78699999999998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139</v>
      </c>
      <c r="AU192" s="244" t="s">
        <v>85</v>
      </c>
      <c r="AV192" s="14" t="s">
        <v>135</v>
      </c>
      <c r="AW192" s="14" t="s">
        <v>35</v>
      </c>
      <c r="AX192" s="14" t="s">
        <v>83</v>
      </c>
      <c r="AY192" s="244" t="s">
        <v>128</v>
      </c>
    </row>
    <row r="193" s="2" customFormat="1" ht="24.15" customHeight="1">
      <c r="A193" s="38"/>
      <c r="B193" s="39"/>
      <c r="C193" s="204" t="s">
        <v>258</v>
      </c>
      <c r="D193" s="204" t="s">
        <v>130</v>
      </c>
      <c r="E193" s="205" t="s">
        <v>259</v>
      </c>
      <c r="F193" s="206" t="s">
        <v>260</v>
      </c>
      <c r="G193" s="207" t="s">
        <v>224</v>
      </c>
      <c r="H193" s="208">
        <v>99.626000000000005</v>
      </c>
      <c r="I193" s="209"/>
      <c r="J193" s="210">
        <f>ROUND(I193*H193,2)</f>
        <v>0</v>
      </c>
      <c r="K193" s="206" t="s">
        <v>134</v>
      </c>
      <c r="L193" s="44"/>
      <c r="M193" s="211" t="s">
        <v>19</v>
      </c>
      <c r="N193" s="212" t="s">
        <v>46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135</v>
      </c>
      <c r="AT193" s="215" t="s">
        <v>130</v>
      </c>
      <c r="AU193" s="215" t="s">
        <v>85</v>
      </c>
      <c r="AY193" s="17" t="s">
        <v>128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83</v>
      </c>
      <c r="BK193" s="216">
        <f>ROUND(I193*H193,2)</f>
        <v>0</v>
      </c>
      <c r="BL193" s="17" t="s">
        <v>135</v>
      </c>
      <c r="BM193" s="215" t="s">
        <v>261</v>
      </c>
    </row>
    <row r="194" s="2" customFormat="1">
      <c r="A194" s="38"/>
      <c r="B194" s="39"/>
      <c r="C194" s="40"/>
      <c r="D194" s="217" t="s">
        <v>137</v>
      </c>
      <c r="E194" s="40"/>
      <c r="F194" s="218" t="s">
        <v>262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85</v>
      </c>
    </row>
    <row r="195" s="13" customFormat="1">
      <c r="A195" s="13"/>
      <c r="B195" s="222"/>
      <c r="C195" s="223"/>
      <c r="D195" s="224" t="s">
        <v>139</v>
      </c>
      <c r="E195" s="225" t="s">
        <v>19</v>
      </c>
      <c r="F195" s="226" t="s">
        <v>257</v>
      </c>
      <c r="G195" s="223"/>
      <c r="H195" s="227">
        <v>55.347999999999999</v>
      </c>
      <c r="I195" s="228"/>
      <c r="J195" s="223"/>
      <c r="K195" s="223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139</v>
      </c>
      <c r="AU195" s="233" t="s">
        <v>85</v>
      </c>
      <c r="AV195" s="13" t="s">
        <v>85</v>
      </c>
      <c r="AW195" s="13" t="s">
        <v>35</v>
      </c>
      <c r="AX195" s="13" t="s">
        <v>83</v>
      </c>
      <c r="AY195" s="233" t="s">
        <v>128</v>
      </c>
    </row>
    <row r="196" s="13" customFormat="1">
      <c r="A196" s="13"/>
      <c r="B196" s="222"/>
      <c r="C196" s="223"/>
      <c r="D196" s="224" t="s">
        <v>139</v>
      </c>
      <c r="E196" s="223"/>
      <c r="F196" s="226" t="s">
        <v>263</v>
      </c>
      <c r="G196" s="223"/>
      <c r="H196" s="227">
        <v>99.626000000000005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139</v>
      </c>
      <c r="AU196" s="233" t="s">
        <v>85</v>
      </c>
      <c r="AV196" s="13" t="s">
        <v>85</v>
      </c>
      <c r="AW196" s="13" t="s">
        <v>4</v>
      </c>
      <c r="AX196" s="13" t="s">
        <v>83</v>
      </c>
      <c r="AY196" s="233" t="s">
        <v>128</v>
      </c>
    </row>
    <row r="197" s="2" customFormat="1" ht="21.75" customHeight="1">
      <c r="A197" s="38"/>
      <c r="B197" s="39"/>
      <c r="C197" s="204" t="s">
        <v>7</v>
      </c>
      <c r="D197" s="204" t="s">
        <v>130</v>
      </c>
      <c r="E197" s="205" t="s">
        <v>264</v>
      </c>
      <c r="F197" s="206" t="s">
        <v>265</v>
      </c>
      <c r="G197" s="207" t="s">
        <v>133</v>
      </c>
      <c r="H197" s="208">
        <v>26.309999999999999</v>
      </c>
      <c r="I197" s="209"/>
      <c r="J197" s="210">
        <f>ROUND(I197*H197,2)</f>
        <v>0</v>
      </c>
      <c r="K197" s="206" t="s">
        <v>134</v>
      </c>
      <c r="L197" s="44"/>
      <c r="M197" s="211" t="s">
        <v>19</v>
      </c>
      <c r="N197" s="212" t="s">
        <v>46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135</v>
      </c>
      <c r="AT197" s="215" t="s">
        <v>130</v>
      </c>
      <c r="AU197" s="215" t="s">
        <v>85</v>
      </c>
      <c r="AY197" s="17" t="s">
        <v>128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83</v>
      </c>
      <c r="BK197" s="216">
        <f>ROUND(I197*H197,2)</f>
        <v>0</v>
      </c>
      <c r="BL197" s="17" t="s">
        <v>135</v>
      </c>
      <c r="BM197" s="215" t="s">
        <v>266</v>
      </c>
    </row>
    <row r="198" s="2" customFormat="1">
      <c r="A198" s="38"/>
      <c r="B198" s="39"/>
      <c r="C198" s="40"/>
      <c r="D198" s="217" t="s">
        <v>137</v>
      </c>
      <c r="E198" s="40"/>
      <c r="F198" s="218" t="s">
        <v>267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137</v>
      </c>
      <c r="AU198" s="17" t="s">
        <v>85</v>
      </c>
    </row>
    <row r="199" s="13" customFormat="1">
      <c r="A199" s="13"/>
      <c r="B199" s="222"/>
      <c r="C199" s="223"/>
      <c r="D199" s="224" t="s">
        <v>139</v>
      </c>
      <c r="E199" s="225" t="s">
        <v>19</v>
      </c>
      <c r="F199" s="226" t="s">
        <v>268</v>
      </c>
      <c r="G199" s="223"/>
      <c r="H199" s="227">
        <v>16.620000000000001</v>
      </c>
      <c r="I199" s="228"/>
      <c r="J199" s="223"/>
      <c r="K199" s="223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139</v>
      </c>
      <c r="AU199" s="233" t="s">
        <v>85</v>
      </c>
      <c r="AV199" s="13" t="s">
        <v>85</v>
      </c>
      <c r="AW199" s="13" t="s">
        <v>35</v>
      </c>
      <c r="AX199" s="13" t="s">
        <v>75</v>
      </c>
      <c r="AY199" s="233" t="s">
        <v>128</v>
      </c>
    </row>
    <row r="200" s="13" customFormat="1">
      <c r="A200" s="13"/>
      <c r="B200" s="222"/>
      <c r="C200" s="223"/>
      <c r="D200" s="224" t="s">
        <v>139</v>
      </c>
      <c r="E200" s="225" t="s">
        <v>19</v>
      </c>
      <c r="F200" s="226" t="s">
        <v>269</v>
      </c>
      <c r="G200" s="223"/>
      <c r="H200" s="227">
        <v>9.3800000000000008</v>
      </c>
      <c r="I200" s="228"/>
      <c r="J200" s="223"/>
      <c r="K200" s="223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139</v>
      </c>
      <c r="AU200" s="233" t="s">
        <v>85</v>
      </c>
      <c r="AV200" s="13" t="s">
        <v>85</v>
      </c>
      <c r="AW200" s="13" t="s">
        <v>35</v>
      </c>
      <c r="AX200" s="13" t="s">
        <v>75</v>
      </c>
      <c r="AY200" s="233" t="s">
        <v>128</v>
      </c>
    </row>
    <row r="201" s="13" customFormat="1">
      <c r="A201" s="13"/>
      <c r="B201" s="222"/>
      <c r="C201" s="223"/>
      <c r="D201" s="224" t="s">
        <v>139</v>
      </c>
      <c r="E201" s="225" t="s">
        <v>19</v>
      </c>
      <c r="F201" s="226" t="s">
        <v>270</v>
      </c>
      <c r="G201" s="223"/>
      <c r="H201" s="227">
        <v>0.31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139</v>
      </c>
      <c r="AU201" s="233" t="s">
        <v>85</v>
      </c>
      <c r="AV201" s="13" t="s">
        <v>85</v>
      </c>
      <c r="AW201" s="13" t="s">
        <v>35</v>
      </c>
      <c r="AX201" s="13" t="s">
        <v>75</v>
      </c>
      <c r="AY201" s="233" t="s">
        <v>128</v>
      </c>
    </row>
    <row r="202" s="14" customFormat="1">
      <c r="A202" s="14"/>
      <c r="B202" s="234"/>
      <c r="C202" s="235"/>
      <c r="D202" s="224" t="s">
        <v>139</v>
      </c>
      <c r="E202" s="236" t="s">
        <v>19</v>
      </c>
      <c r="F202" s="237" t="s">
        <v>141</v>
      </c>
      <c r="G202" s="235"/>
      <c r="H202" s="238">
        <v>26.309999999999999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139</v>
      </c>
      <c r="AU202" s="244" t="s">
        <v>85</v>
      </c>
      <c r="AV202" s="14" t="s">
        <v>135</v>
      </c>
      <c r="AW202" s="14" t="s">
        <v>35</v>
      </c>
      <c r="AX202" s="14" t="s">
        <v>83</v>
      </c>
      <c r="AY202" s="244" t="s">
        <v>128</v>
      </c>
    </row>
    <row r="203" s="2" customFormat="1" ht="24.15" customHeight="1">
      <c r="A203" s="38"/>
      <c r="B203" s="39"/>
      <c r="C203" s="204" t="s">
        <v>271</v>
      </c>
      <c r="D203" s="204" t="s">
        <v>130</v>
      </c>
      <c r="E203" s="205" t="s">
        <v>272</v>
      </c>
      <c r="F203" s="206" t="s">
        <v>273</v>
      </c>
      <c r="G203" s="207" t="s">
        <v>133</v>
      </c>
      <c r="H203" s="208">
        <v>50</v>
      </c>
      <c r="I203" s="209"/>
      <c r="J203" s="210">
        <f>ROUND(I203*H203,2)</f>
        <v>0</v>
      </c>
      <c r="K203" s="206" t="s">
        <v>134</v>
      </c>
      <c r="L203" s="44"/>
      <c r="M203" s="211" t="s">
        <v>19</v>
      </c>
      <c r="N203" s="212" t="s">
        <v>46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135</v>
      </c>
      <c r="AT203" s="215" t="s">
        <v>130</v>
      </c>
      <c r="AU203" s="215" t="s">
        <v>85</v>
      </c>
      <c r="AY203" s="17" t="s">
        <v>128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83</v>
      </c>
      <c r="BK203" s="216">
        <f>ROUND(I203*H203,2)</f>
        <v>0</v>
      </c>
      <c r="BL203" s="17" t="s">
        <v>135</v>
      </c>
      <c r="BM203" s="215" t="s">
        <v>274</v>
      </c>
    </row>
    <row r="204" s="2" customFormat="1">
      <c r="A204" s="38"/>
      <c r="B204" s="39"/>
      <c r="C204" s="40"/>
      <c r="D204" s="217" t="s">
        <v>137</v>
      </c>
      <c r="E204" s="40"/>
      <c r="F204" s="218" t="s">
        <v>275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85</v>
      </c>
    </row>
    <row r="205" s="13" customFormat="1">
      <c r="A205" s="13"/>
      <c r="B205" s="222"/>
      <c r="C205" s="223"/>
      <c r="D205" s="224" t="s">
        <v>139</v>
      </c>
      <c r="E205" s="225" t="s">
        <v>19</v>
      </c>
      <c r="F205" s="226" t="s">
        <v>168</v>
      </c>
      <c r="G205" s="223"/>
      <c r="H205" s="227">
        <v>50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139</v>
      </c>
      <c r="AU205" s="233" t="s">
        <v>85</v>
      </c>
      <c r="AV205" s="13" t="s">
        <v>85</v>
      </c>
      <c r="AW205" s="13" t="s">
        <v>35</v>
      </c>
      <c r="AX205" s="13" t="s">
        <v>75</v>
      </c>
      <c r="AY205" s="233" t="s">
        <v>128</v>
      </c>
    </row>
    <row r="206" s="14" customFormat="1">
      <c r="A206" s="14"/>
      <c r="B206" s="234"/>
      <c r="C206" s="235"/>
      <c r="D206" s="224" t="s">
        <v>139</v>
      </c>
      <c r="E206" s="236" t="s">
        <v>19</v>
      </c>
      <c r="F206" s="237" t="s">
        <v>141</v>
      </c>
      <c r="G206" s="235"/>
      <c r="H206" s="238">
        <v>50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139</v>
      </c>
      <c r="AU206" s="244" t="s">
        <v>85</v>
      </c>
      <c r="AV206" s="14" t="s">
        <v>135</v>
      </c>
      <c r="AW206" s="14" t="s">
        <v>35</v>
      </c>
      <c r="AX206" s="14" t="s">
        <v>83</v>
      </c>
      <c r="AY206" s="244" t="s">
        <v>128</v>
      </c>
    </row>
    <row r="207" s="2" customFormat="1" ht="24.15" customHeight="1">
      <c r="A207" s="38"/>
      <c r="B207" s="39"/>
      <c r="C207" s="204" t="s">
        <v>276</v>
      </c>
      <c r="D207" s="204" t="s">
        <v>130</v>
      </c>
      <c r="E207" s="205" t="s">
        <v>277</v>
      </c>
      <c r="F207" s="206" t="s">
        <v>278</v>
      </c>
      <c r="G207" s="207" t="s">
        <v>133</v>
      </c>
      <c r="H207" s="208">
        <v>50</v>
      </c>
      <c r="I207" s="209"/>
      <c r="J207" s="210">
        <f>ROUND(I207*H207,2)</f>
        <v>0</v>
      </c>
      <c r="K207" s="206" t="s">
        <v>134</v>
      </c>
      <c r="L207" s="44"/>
      <c r="M207" s="211" t="s">
        <v>19</v>
      </c>
      <c r="N207" s="212" t="s">
        <v>46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135</v>
      </c>
      <c r="AT207" s="215" t="s">
        <v>130</v>
      </c>
      <c r="AU207" s="215" t="s">
        <v>85</v>
      </c>
      <c r="AY207" s="17" t="s">
        <v>128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83</v>
      </c>
      <c r="BK207" s="216">
        <f>ROUND(I207*H207,2)</f>
        <v>0</v>
      </c>
      <c r="BL207" s="17" t="s">
        <v>135</v>
      </c>
      <c r="BM207" s="215" t="s">
        <v>279</v>
      </c>
    </row>
    <row r="208" s="2" customFormat="1">
      <c r="A208" s="38"/>
      <c r="B208" s="39"/>
      <c r="C208" s="40"/>
      <c r="D208" s="217" t="s">
        <v>137</v>
      </c>
      <c r="E208" s="40"/>
      <c r="F208" s="218" t="s">
        <v>280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85</v>
      </c>
    </row>
    <row r="209" s="13" customFormat="1">
      <c r="A209" s="13"/>
      <c r="B209" s="222"/>
      <c r="C209" s="223"/>
      <c r="D209" s="224" t="s">
        <v>139</v>
      </c>
      <c r="E209" s="225" t="s">
        <v>19</v>
      </c>
      <c r="F209" s="226" t="s">
        <v>168</v>
      </c>
      <c r="G209" s="223"/>
      <c r="H209" s="227">
        <v>50</v>
      </c>
      <c r="I209" s="228"/>
      <c r="J209" s="223"/>
      <c r="K209" s="223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139</v>
      </c>
      <c r="AU209" s="233" t="s">
        <v>85</v>
      </c>
      <c r="AV209" s="13" t="s">
        <v>85</v>
      </c>
      <c r="AW209" s="13" t="s">
        <v>35</v>
      </c>
      <c r="AX209" s="13" t="s">
        <v>75</v>
      </c>
      <c r="AY209" s="233" t="s">
        <v>128</v>
      </c>
    </row>
    <row r="210" s="14" customFormat="1">
      <c r="A210" s="14"/>
      <c r="B210" s="234"/>
      <c r="C210" s="235"/>
      <c r="D210" s="224" t="s">
        <v>139</v>
      </c>
      <c r="E210" s="236" t="s">
        <v>19</v>
      </c>
      <c r="F210" s="237" t="s">
        <v>141</v>
      </c>
      <c r="G210" s="235"/>
      <c r="H210" s="238">
        <v>50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139</v>
      </c>
      <c r="AU210" s="244" t="s">
        <v>85</v>
      </c>
      <c r="AV210" s="14" t="s">
        <v>135</v>
      </c>
      <c r="AW210" s="14" t="s">
        <v>35</v>
      </c>
      <c r="AX210" s="14" t="s">
        <v>83</v>
      </c>
      <c r="AY210" s="244" t="s">
        <v>128</v>
      </c>
    </row>
    <row r="211" s="2" customFormat="1" ht="16.5" customHeight="1">
      <c r="A211" s="38"/>
      <c r="B211" s="39"/>
      <c r="C211" s="245" t="s">
        <v>281</v>
      </c>
      <c r="D211" s="245" t="s">
        <v>221</v>
      </c>
      <c r="E211" s="246" t="s">
        <v>282</v>
      </c>
      <c r="F211" s="247" t="s">
        <v>283</v>
      </c>
      <c r="G211" s="248" t="s">
        <v>284</v>
      </c>
      <c r="H211" s="249">
        <v>1.5</v>
      </c>
      <c r="I211" s="250"/>
      <c r="J211" s="251">
        <f>ROUND(I211*H211,2)</f>
        <v>0</v>
      </c>
      <c r="K211" s="247" t="s">
        <v>134</v>
      </c>
      <c r="L211" s="252"/>
      <c r="M211" s="253" t="s">
        <v>19</v>
      </c>
      <c r="N211" s="254" t="s">
        <v>46</v>
      </c>
      <c r="O211" s="84"/>
      <c r="P211" s="213">
        <f>O211*H211</f>
        <v>0</v>
      </c>
      <c r="Q211" s="213">
        <v>0.001</v>
      </c>
      <c r="R211" s="213">
        <f>Q211*H211</f>
        <v>0.0015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176</v>
      </c>
      <c r="AT211" s="215" t="s">
        <v>221</v>
      </c>
      <c r="AU211" s="215" t="s">
        <v>85</v>
      </c>
      <c r="AY211" s="17" t="s">
        <v>128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83</v>
      </c>
      <c r="BK211" s="216">
        <f>ROUND(I211*H211,2)</f>
        <v>0</v>
      </c>
      <c r="BL211" s="17" t="s">
        <v>135</v>
      </c>
      <c r="BM211" s="215" t="s">
        <v>285</v>
      </c>
    </row>
    <row r="212" s="13" customFormat="1">
      <c r="A212" s="13"/>
      <c r="B212" s="222"/>
      <c r="C212" s="223"/>
      <c r="D212" s="224" t="s">
        <v>139</v>
      </c>
      <c r="E212" s="225" t="s">
        <v>19</v>
      </c>
      <c r="F212" s="226" t="s">
        <v>286</v>
      </c>
      <c r="G212" s="223"/>
      <c r="H212" s="227">
        <v>1.5</v>
      </c>
      <c r="I212" s="228"/>
      <c r="J212" s="223"/>
      <c r="K212" s="223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139</v>
      </c>
      <c r="AU212" s="233" t="s">
        <v>85</v>
      </c>
      <c r="AV212" s="13" t="s">
        <v>85</v>
      </c>
      <c r="AW212" s="13" t="s">
        <v>35</v>
      </c>
      <c r="AX212" s="13" t="s">
        <v>75</v>
      </c>
      <c r="AY212" s="233" t="s">
        <v>128</v>
      </c>
    </row>
    <row r="213" s="14" customFormat="1">
      <c r="A213" s="14"/>
      <c r="B213" s="234"/>
      <c r="C213" s="235"/>
      <c r="D213" s="224" t="s">
        <v>139</v>
      </c>
      <c r="E213" s="236" t="s">
        <v>19</v>
      </c>
      <c r="F213" s="237" t="s">
        <v>141</v>
      </c>
      <c r="G213" s="235"/>
      <c r="H213" s="238">
        <v>1.5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139</v>
      </c>
      <c r="AU213" s="244" t="s">
        <v>85</v>
      </c>
      <c r="AV213" s="14" t="s">
        <v>135</v>
      </c>
      <c r="AW213" s="14" t="s">
        <v>35</v>
      </c>
      <c r="AX213" s="14" t="s">
        <v>83</v>
      </c>
      <c r="AY213" s="244" t="s">
        <v>128</v>
      </c>
    </row>
    <row r="214" s="12" customFormat="1" ht="22.8" customHeight="1">
      <c r="A214" s="12"/>
      <c r="B214" s="188"/>
      <c r="C214" s="189"/>
      <c r="D214" s="190" t="s">
        <v>74</v>
      </c>
      <c r="E214" s="202" t="s">
        <v>85</v>
      </c>
      <c r="F214" s="202" t="s">
        <v>287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SUM(P215:P222)</f>
        <v>0</v>
      </c>
      <c r="Q214" s="196"/>
      <c r="R214" s="197">
        <f>SUM(R215:R222)</f>
        <v>12.01397974</v>
      </c>
      <c r="S214" s="196"/>
      <c r="T214" s="198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83</v>
      </c>
      <c r="AT214" s="200" t="s">
        <v>74</v>
      </c>
      <c r="AU214" s="200" t="s">
        <v>83</v>
      </c>
      <c r="AY214" s="199" t="s">
        <v>128</v>
      </c>
      <c r="BK214" s="201">
        <f>SUM(BK215:BK222)</f>
        <v>0</v>
      </c>
    </row>
    <row r="215" s="2" customFormat="1" ht="16.5" customHeight="1">
      <c r="A215" s="38"/>
      <c r="B215" s="39"/>
      <c r="C215" s="204" t="s">
        <v>288</v>
      </c>
      <c r="D215" s="204" t="s">
        <v>130</v>
      </c>
      <c r="E215" s="205" t="s">
        <v>289</v>
      </c>
      <c r="F215" s="206" t="s">
        <v>290</v>
      </c>
      <c r="G215" s="207" t="s">
        <v>151</v>
      </c>
      <c r="H215" s="208">
        <v>4.6900000000000004</v>
      </c>
      <c r="I215" s="209"/>
      <c r="J215" s="210">
        <f>ROUND(I215*H215,2)</f>
        <v>0</v>
      </c>
      <c r="K215" s="206" t="s">
        <v>134</v>
      </c>
      <c r="L215" s="44"/>
      <c r="M215" s="211" t="s">
        <v>19</v>
      </c>
      <c r="N215" s="212" t="s">
        <v>46</v>
      </c>
      <c r="O215" s="84"/>
      <c r="P215" s="213">
        <f>O215*H215</f>
        <v>0</v>
      </c>
      <c r="Q215" s="213">
        <v>2.5018699999999998</v>
      </c>
      <c r="R215" s="213">
        <f>Q215*H215</f>
        <v>11.7337703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135</v>
      </c>
      <c r="AT215" s="215" t="s">
        <v>130</v>
      </c>
      <c r="AU215" s="215" t="s">
        <v>85</v>
      </c>
      <c r="AY215" s="17" t="s">
        <v>128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83</v>
      </c>
      <c r="BK215" s="216">
        <f>ROUND(I215*H215,2)</f>
        <v>0</v>
      </c>
      <c r="BL215" s="17" t="s">
        <v>135</v>
      </c>
      <c r="BM215" s="215" t="s">
        <v>291</v>
      </c>
    </row>
    <row r="216" s="2" customFormat="1">
      <c r="A216" s="38"/>
      <c r="B216" s="39"/>
      <c r="C216" s="40"/>
      <c r="D216" s="217" t="s">
        <v>137</v>
      </c>
      <c r="E216" s="40"/>
      <c r="F216" s="218" t="s">
        <v>292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85</v>
      </c>
    </row>
    <row r="217" s="13" customFormat="1">
      <c r="A217" s="13"/>
      <c r="B217" s="222"/>
      <c r="C217" s="223"/>
      <c r="D217" s="224" t="s">
        <v>139</v>
      </c>
      <c r="E217" s="225" t="s">
        <v>19</v>
      </c>
      <c r="F217" s="226" t="s">
        <v>293</v>
      </c>
      <c r="G217" s="223"/>
      <c r="H217" s="227">
        <v>4.6900000000000004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139</v>
      </c>
      <c r="AU217" s="233" t="s">
        <v>85</v>
      </c>
      <c r="AV217" s="13" t="s">
        <v>85</v>
      </c>
      <c r="AW217" s="13" t="s">
        <v>35</v>
      </c>
      <c r="AX217" s="13" t="s">
        <v>75</v>
      </c>
      <c r="AY217" s="233" t="s">
        <v>128</v>
      </c>
    </row>
    <row r="218" s="14" customFormat="1">
      <c r="A218" s="14"/>
      <c r="B218" s="234"/>
      <c r="C218" s="235"/>
      <c r="D218" s="224" t="s">
        <v>139</v>
      </c>
      <c r="E218" s="236" t="s">
        <v>19</v>
      </c>
      <c r="F218" s="237" t="s">
        <v>141</v>
      </c>
      <c r="G218" s="235"/>
      <c r="H218" s="238">
        <v>4.6900000000000004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139</v>
      </c>
      <c r="AU218" s="244" t="s">
        <v>85</v>
      </c>
      <c r="AV218" s="14" t="s">
        <v>135</v>
      </c>
      <c r="AW218" s="14" t="s">
        <v>35</v>
      </c>
      <c r="AX218" s="14" t="s">
        <v>83</v>
      </c>
      <c r="AY218" s="244" t="s">
        <v>128</v>
      </c>
    </row>
    <row r="219" s="2" customFormat="1" ht="16.5" customHeight="1">
      <c r="A219" s="38"/>
      <c r="B219" s="39"/>
      <c r="C219" s="204" t="s">
        <v>294</v>
      </c>
      <c r="D219" s="204" t="s">
        <v>130</v>
      </c>
      <c r="E219" s="205" t="s">
        <v>295</v>
      </c>
      <c r="F219" s="206" t="s">
        <v>296</v>
      </c>
      <c r="G219" s="207" t="s">
        <v>151</v>
      </c>
      <c r="H219" s="208">
        <v>0.112</v>
      </c>
      <c r="I219" s="209"/>
      <c r="J219" s="210">
        <f>ROUND(I219*H219,2)</f>
        <v>0</v>
      </c>
      <c r="K219" s="206" t="s">
        <v>134</v>
      </c>
      <c r="L219" s="44"/>
      <c r="M219" s="211" t="s">
        <v>19</v>
      </c>
      <c r="N219" s="212" t="s">
        <v>46</v>
      </c>
      <c r="O219" s="84"/>
      <c r="P219" s="213">
        <f>O219*H219</f>
        <v>0</v>
      </c>
      <c r="Q219" s="213">
        <v>2.5018699999999998</v>
      </c>
      <c r="R219" s="213">
        <f>Q219*H219</f>
        <v>0.28020943999999998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135</v>
      </c>
      <c r="AT219" s="215" t="s">
        <v>130</v>
      </c>
      <c r="AU219" s="215" t="s">
        <v>85</v>
      </c>
      <c r="AY219" s="17" t="s">
        <v>128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83</v>
      </c>
      <c r="BK219" s="216">
        <f>ROUND(I219*H219,2)</f>
        <v>0</v>
      </c>
      <c r="BL219" s="17" t="s">
        <v>135</v>
      </c>
      <c r="BM219" s="215" t="s">
        <v>297</v>
      </c>
    </row>
    <row r="220" s="2" customFormat="1">
      <c r="A220" s="38"/>
      <c r="B220" s="39"/>
      <c r="C220" s="40"/>
      <c r="D220" s="217" t="s">
        <v>137</v>
      </c>
      <c r="E220" s="40"/>
      <c r="F220" s="218" t="s">
        <v>298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137</v>
      </c>
      <c r="AU220" s="17" t="s">
        <v>85</v>
      </c>
    </row>
    <row r="221" s="13" customFormat="1">
      <c r="A221" s="13"/>
      <c r="B221" s="222"/>
      <c r="C221" s="223"/>
      <c r="D221" s="224" t="s">
        <v>139</v>
      </c>
      <c r="E221" s="225" t="s">
        <v>19</v>
      </c>
      <c r="F221" s="226" t="s">
        <v>299</v>
      </c>
      <c r="G221" s="223"/>
      <c r="H221" s="227">
        <v>0.112</v>
      </c>
      <c r="I221" s="228"/>
      <c r="J221" s="223"/>
      <c r="K221" s="223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139</v>
      </c>
      <c r="AU221" s="233" t="s">
        <v>85</v>
      </c>
      <c r="AV221" s="13" t="s">
        <v>85</v>
      </c>
      <c r="AW221" s="13" t="s">
        <v>35</v>
      </c>
      <c r="AX221" s="13" t="s">
        <v>75</v>
      </c>
      <c r="AY221" s="233" t="s">
        <v>128</v>
      </c>
    </row>
    <row r="222" s="14" customFormat="1">
      <c r="A222" s="14"/>
      <c r="B222" s="234"/>
      <c r="C222" s="235"/>
      <c r="D222" s="224" t="s">
        <v>139</v>
      </c>
      <c r="E222" s="236" t="s">
        <v>19</v>
      </c>
      <c r="F222" s="237" t="s">
        <v>141</v>
      </c>
      <c r="G222" s="235"/>
      <c r="H222" s="238">
        <v>0.112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139</v>
      </c>
      <c r="AU222" s="244" t="s">
        <v>85</v>
      </c>
      <c r="AV222" s="14" t="s">
        <v>135</v>
      </c>
      <c r="AW222" s="14" t="s">
        <v>35</v>
      </c>
      <c r="AX222" s="14" t="s">
        <v>83</v>
      </c>
      <c r="AY222" s="244" t="s">
        <v>128</v>
      </c>
    </row>
    <row r="223" s="12" customFormat="1" ht="22.8" customHeight="1">
      <c r="A223" s="12"/>
      <c r="B223" s="188"/>
      <c r="C223" s="189"/>
      <c r="D223" s="190" t="s">
        <v>74</v>
      </c>
      <c r="E223" s="202" t="s">
        <v>148</v>
      </c>
      <c r="F223" s="202" t="s">
        <v>300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SUM(P224:P244)</f>
        <v>0</v>
      </c>
      <c r="Q223" s="196"/>
      <c r="R223" s="197">
        <f>SUM(R224:R244)</f>
        <v>21.184155719999996</v>
      </c>
      <c r="S223" s="196"/>
      <c r="T223" s="198">
        <f>SUM(T224:T244)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83</v>
      </c>
      <c r="AT223" s="200" t="s">
        <v>74</v>
      </c>
      <c r="AU223" s="200" t="s">
        <v>83</v>
      </c>
      <c r="AY223" s="199" t="s">
        <v>128</v>
      </c>
      <c r="BK223" s="201">
        <f>SUM(BK224:BK244)</f>
        <v>0</v>
      </c>
    </row>
    <row r="224" s="2" customFormat="1" ht="24.15" customHeight="1">
      <c r="A224" s="38"/>
      <c r="B224" s="39"/>
      <c r="C224" s="204" t="s">
        <v>301</v>
      </c>
      <c r="D224" s="204" t="s">
        <v>130</v>
      </c>
      <c r="E224" s="205" t="s">
        <v>302</v>
      </c>
      <c r="F224" s="206" t="s">
        <v>303</v>
      </c>
      <c r="G224" s="207" t="s">
        <v>133</v>
      </c>
      <c r="H224" s="208">
        <v>12.9</v>
      </c>
      <c r="I224" s="209"/>
      <c r="J224" s="210">
        <f>ROUND(I224*H224,2)</f>
        <v>0</v>
      </c>
      <c r="K224" s="206" t="s">
        <v>134</v>
      </c>
      <c r="L224" s="44"/>
      <c r="M224" s="211" t="s">
        <v>19</v>
      </c>
      <c r="N224" s="212" t="s">
        <v>46</v>
      </c>
      <c r="O224" s="84"/>
      <c r="P224" s="213">
        <f>O224*H224</f>
        <v>0</v>
      </c>
      <c r="Q224" s="213">
        <v>0.29232999999999998</v>
      </c>
      <c r="R224" s="213">
        <f>Q224*H224</f>
        <v>3.7710569999999999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135</v>
      </c>
      <c r="AT224" s="215" t="s">
        <v>130</v>
      </c>
      <c r="AU224" s="215" t="s">
        <v>85</v>
      </c>
      <c r="AY224" s="17" t="s">
        <v>128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83</v>
      </c>
      <c r="BK224" s="216">
        <f>ROUND(I224*H224,2)</f>
        <v>0</v>
      </c>
      <c r="BL224" s="17" t="s">
        <v>135</v>
      </c>
      <c r="BM224" s="215" t="s">
        <v>304</v>
      </c>
    </row>
    <row r="225" s="2" customFormat="1">
      <c r="A225" s="38"/>
      <c r="B225" s="39"/>
      <c r="C225" s="40"/>
      <c r="D225" s="217" t="s">
        <v>137</v>
      </c>
      <c r="E225" s="40"/>
      <c r="F225" s="218" t="s">
        <v>305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137</v>
      </c>
      <c r="AU225" s="17" t="s">
        <v>85</v>
      </c>
    </row>
    <row r="226" s="13" customFormat="1">
      <c r="A226" s="13"/>
      <c r="B226" s="222"/>
      <c r="C226" s="223"/>
      <c r="D226" s="224" t="s">
        <v>139</v>
      </c>
      <c r="E226" s="225" t="s">
        <v>19</v>
      </c>
      <c r="F226" s="226" t="s">
        <v>306</v>
      </c>
      <c r="G226" s="223"/>
      <c r="H226" s="227">
        <v>25.600000000000001</v>
      </c>
      <c r="I226" s="228"/>
      <c r="J226" s="223"/>
      <c r="K226" s="223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139</v>
      </c>
      <c r="AU226" s="233" t="s">
        <v>85</v>
      </c>
      <c r="AV226" s="13" t="s">
        <v>85</v>
      </c>
      <c r="AW226" s="13" t="s">
        <v>35</v>
      </c>
      <c r="AX226" s="13" t="s">
        <v>75</v>
      </c>
      <c r="AY226" s="233" t="s">
        <v>128</v>
      </c>
    </row>
    <row r="227" s="13" customFormat="1">
      <c r="A227" s="13"/>
      <c r="B227" s="222"/>
      <c r="C227" s="223"/>
      <c r="D227" s="224" t="s">
        <v>139</v>
      </c>
      <c r="E227" s="225" t="s">
        <v>19</v>
      </c>
      <c r="F227" s="226" t="s">
        <v>307</v>
      </c>
      <c r="G227" s="223"/>
      <c r="H227" s="227">
        <v>-12.699999999999999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139</v>
      </c>
      <c r="AU227" s="233" t="s">
        <v>85</v>
      </c>
      <c r="AV227" s="13" t="s">
        <v>85</v>
      </c>
      <c r="AW227" s="13" t="s">
        <v>35</v>
      </c>
      <c r="AX227" s="13" t="s">
        <v>75</v>
      </c>
      <c r="AY227" s="233" t="s">
        <v>128</v>
      </c>
    </row>
    <row r="228" s="14" customFormat="1">
      <c r="A228" s="14"/>
      <c r="B228" s="234"/>
      <c r="C228" s="235"/>
      <c r="D228" s="224" t="s">
        <v>139</v>
      </c>
      <c r="E228" s="236" t="s">
        <v>19</v>
      </c>
      <c r="F228" s="237" t="s">
        <v>141</v>
      </c>
      <c r="G228" s="235"/>
      <c r="H228" s="238">
        <v>12.900000000000002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139</v>
      </c>
      <c r="AU228" s="244" t="s">
        <v>85</v>
      </c>
      <c r="AV228" s="14" t="s">
        <v>135</v>
      </c>
      <c r="AW228" s="14" t="s">
        <v>35</v>
      </c>
      <c r="AX228" s="14" t="s">
        <v>83</v>
      </c>
      <c r="AY228" s="244" t="s">
        <v>128</v>
      </c>
    </row>
    <row r="229" s="2" customFormat="1" ht="24.15" customHeight="1">
      <c r="A229" s="38"/>
      <c r="B229" s="39"/>
      <c r="C229" s="204" t="s">
        <v>308</v>
      </c>
      <c r="D229" s="204" t="s">
        <v>130</v>
      </c>
      <c r="E229" s="205" t="s">
        <v>309</v>
      </c>
      <c r="F229" s="206" t="s">
        <v>310</v>
      </c>
      <c r="G229" s="207" t="s">
        <v>133</v>
      </c>
      <c r="H229" s="208">
        <v>12.699999999999999</v>
      </c>
      <c r="I229" s="209"/>
      <c r="J229" s="210">
        <f>ROUND(I229*H229,2)</f>
        <v>0</v>
      </c>
      <c r="K229" s="206" t="s">
        <v>134</v>
      </c>
      <c r="L229" s="44"/>
      <c r="M229" s="211" t="s">
        <v>19</v>
      </c>
      <c r="N229" s="212" t="s">
        <v>46</v>
      </c>
      <c r="O229" s="84"/>
      <c r="P229" s="213">
        <f>O229*H229</f>
        <v>0</v>
      </c>
      <c r="Q229" s="213">
        <v>0.35283999999999999</v>
      </c>
      <c r="R229" s="213">
        <f>Q229*H229</f>
        <v>4.4810679999999996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135</v>
      </c>
      <c r="AT229" s="215" t="s">
        <v>130</v>
      </c>
      <c r="AU229" s="215" t="s">
        <v>85</v>
      </c>
      <c r="AY229" s="17" t="s">
        <v>128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83</v>
      </c>
      <c r="BK229" s="216">
        <f>ROUND(I229*H229,2)</f>
        <v>0</v>
      </c>
      <c r="BL229" s="17" t="s">
        <v>135</v>
      </c>
      <c r="BM229" s="215" t="s">
        <v>311</v>
      </c>
    </row>
    <row r="230" s="2" customFormat="1">
      <c r="A230" s="38"/>
      <c r="B230" s="39"/>
      <c r="C230" s="40"/>
      <c r="D230" s="217" t="s">
        <v>137</v>
      </c>
      <c r="E230" s="40"/>
      <c r="F230" s="218" t="s">
        <v>312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85</v>
      </c>
    </row>
    <row r="231" s="13" customFormat="1">
      <c r="A231" s="13"/>
      <c r="B231" s="222"/>
      <c r="C231" s="223"/>
      <c r="D231" s="224" t="s">
        <v>139</v>
      </c>
      <c r="E231" s="225" t="s">
        <v>19</v>
      </c>
      <c r="F231" s="226" t="s">
        <v>313</v>
      </c>
      <c r="G231" s="223"/>
      <c r="H231" s="227">
        <v>12.699999999999999</v>
      </c>
      <c r="I231" s="228"/>
      <c r="J231" s="223"/>
      <c r="K231" s="223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139</v>
      </c>
      <c r="AU231" s="233" t="s">
        <v>85</v>
      </c>
      <c r="AV231" s="13" t="s">
        <v>85</v>
      </c>
      <c r="AW231" s="13" t="s">
        <v>35</v>
      </c>
      <c r="AX231" s="13" t="s">
        <v>75</v>
      </c>
      <c r="AY231" s="233" t="s">
        <v>128</v>
      </c>
    </row>
    <row r="232" s="14" customFormat="1">
      <c r="A232" s="14"/>
      <c r="B232" s="234"/>
      <c r="C232" s="235"/>
      <c r="D232" s="224" t="s">
        <v>139</v>
      </c>
      <c r="E232" s="236" t="s">
        <v>19</v>
      </c>
      <c r="F232" s="237" t="s">
        <v>141</v>
      </c>
      <c r="G232" s="235"/>
      <c r="H232" s="238">
        <v>12.699999999999999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139</v>
      </c>
      <c r="AU232" s="244" t="s">
        <v>85</v>
      </c>
      <c r="AV232" s="14" t="s">
        <v>135</v>
      </c>
      <c r="AW232" s="14" t="s">
        <v>35</v>
      </c>
      <c r="AX232" s="14" t="s">
        <v>83</v>
      </c>
      <c r="AY232" s="244" t="s">
        <v>128</v>
      </c>
    </row>
    <row r="233" s="2" customFormat="1" ht="24.15" customHeight="1">
      <c r="A233" s="38"/>
      <c r="B233" s="39"/>
      <c r="C233" s="204" t="s">
        <v>314</v>
      </c>
      <c r="D233" s="204" t="s">
        <v>130</v>
      </c>
      <c r="E233" s="205" t="s">
        <v>315</v>
      </c>
      <c r="F233" s="206" t="s">
        <v>316</v>
      </c>
      <c r="G233" s="207" t="s">
        <v>133</v>
      </c>
      <c r="H233" s="208">
        <v>25.600000000000001</v>
      </c>
      <c r="I233" s="209"/>
      <c r="J233" s="210">
        <f>ROUND(I233*H233,2)</f>
        <v>0</v>
      </c>
      <c r="K233" s="206" t="s">
        <v>19</v>
      </c>
      <c r="L233" s="44"/>
      <c r="M233" s="211" t="s">
        <v>19</v>
      </c>
      <c r="N233" s="212" t="s">
        <v>46</v>
      </c>
      <c r="O233" s="84"/>
      <c r="P233" s="213">
        <f>O233*H233</f>
        <v>0</v>
      </c>
      <c r="Q233" s="213">
        <v>0.46117999999999998</v>
      </c>
      <c r="R233" s="213">
        <f>Q233*H233</f>
        <v>11.806208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135</v>
      </c>
      <c r="AT233" s="215" t="s">
        <v>130</v>
      </c>
      <c r="AU233" s="215" t="s">
        <v>85</v>
      </c>
      <c r="AY233" s="17" t="s">
        <v>128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83</v>
      </c>
      <c r="BK233" s="216">
        <f>ROUND(I233*H233,2)</f>
        <v>0</v>
      </c>
      <c r="BL233" s="17" t="s">
        <v>135</v>
      </c>
      <c r="BM233" s="215" t="s">
        <v>317</v>
      </c>
    </row>
    <row r="234" s="13" customFormat="1">
      <c r="A234" s="13"/>
      <c r="B234" s="222"/>
      <c r="C234" s="223"/>
      <c r="D234" s="224" t="s">
        <v>139</v>
      </c>
      <c r="E234" s="225" t="s">
        <v>19</v>
      </c>
      <c r="F234" s="226" t="s">
        <v>306</v>
      </c>
      <c r="G234" s="223"/>
      <c r="H234" s="227">
        <v>25.600000000000001</v>
      </c>
      <c r="I234" s="228"/>
      <c r="J234" s="223"/>
      <c r="K234" s="223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139</v>
      </c>
      <c r="AU234" s="233" t="s">
        <v>85</v>
      </c>
      <c r="AV234" s="13" t="s">
        <v>85</v>
      </c>
      <c r="AW234" s="13" t="s">
        <v>35</v>
      </c>
      <c r="AX234" s="13" t="s">
        <v>75</v>
      </c>
      <c r="AY234" s="233" t="s">
        <v>128</v>
      </c>
    </row>
    <row r="235" s="14" customFormat="1">
      <c r="A235" s="14"/>
      <c r="B235" s="234"/>
      <c r="C235" s="235"/>
      <c r="D235" s="224" t="s">
        <v>139</v>
      </c>
      <c r="E235" s="236" t="s">
        <v>19</v>
      </c>
      <c r="F235" s="237" t="s">
        <v>141</v>
      </c>
      <c r="G235" s="235"/>
      <c r="H235" s="238">
        <v>25.600000000000001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139</v>
      </c>
      <c r="AU235" s="244" t="s">
        <v>85</v>
      </c>
      <c r="AV235" s="14" t="s">
        <v>135</v>
      </c>
      <c r="AW235" s="14" t="s">
        <v>35</v>
      </c>
      <c r="AX235" s="14" t="s">
        <v>83</v>
      </c>
      <c r="AY235" s="244" t="s">
        <v>128</v>
      </c>
    </row>
    <row r="236" s="2" customFormat="1" ht="24.15" customHeight="1">
      <c r="A236" s="38"/>
      <c r="B236" s="39"/>
      <c r="C236" s="204" t="s">
        <v>318</v>
      </c>
      <c r="D236" s="204" t="s">
        <v>130</v>
      </c>
      <c r="E236" s="205" t="s">
        <v>319</v>
      </c>
      <c r="F236" s="206" t="s">
        <v>320</v>
      </c>
      <c r="G236" s="207" t="s">
        <v>224</v>
      </c>
      <c r="H236" s="208">
        <v>0.57599999999999996</v>
      </c>
      <c r="I236" s="209"/>
      <c r="J236" s="210">
        <f>ROUND(I236*H236,2)</f>
        <v>0</v>
      </c>
      <c r="K236" s="206" t="s">
        <v>134</v>
      </c>
      <c r="L236" s="44"/>
      <c r="M236" s="211" t="s">
        <v>19</v>
      </c>
      <c r="N236" s="212" t="s">
        <v>46</v>
      </c>
      <c r="O236" s="84"/>
      <c r="P236" s="213">
        <f>O236*H236</f>
        <v>0</v>
      </c>
      <c r="Q236" s="213">
        <v>1.04922</v>
      </c>
      <c r="R236" s="213">
        <f>Q236*H236</f>
        <v>0.60435072000000001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135</v>
      </c>
      <c r="AT236" s="215" t="s">
        <v>130</v>
      </c>
      <c r="AU236" s="215" t="s">
        <v>85</v>
      </c>
      <c r="AY236" s="17" t="s">
        <v>128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83</v>
      </c>
      <c r="BK236" s="216">
        <f>ROUND(I236*H236,2)</f>
        <v>0</v>
      </c>
      <c r="BL236" s="17" t="s">
        <v>135</v>
      </c>
      <c r="BM236" s="215" t="s">
        <v>321</v>
      </c>
    </row>
    <row r="237" s="2" customFormat="1">
      <c r="A237" s="38"/>
      <c r="B237" s="39"/>
      <c r="C237" s="40"/>
      <c r="D237" s="217" t="s">
        <v>137</v>
      </c>
      <c r="E237" s="40"/>
      <c r="F237" s="218" t="s">
        <v>322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137</v>
      </c>
      <c r="AU237" s="17" t="s">
        <v>85</v>
      </c>
    </row>
    <row r="238" s="13" customFormat="1">
      <c r="A238" s="13"/>
      <c r="B238" s="222"/>
      <c r="C238" s="223"/>
      <c r="D238" s="224" t="s">
        <v>139</v>
      </c>
      <c r="E238" s="225" t="s">
        <v>19</v>
      </c>
      <c r="F238" s="226" t="s">
        <v>323</v>
      </c>
      <c r="G238" s="223"/>
      <c r="H238" s="227">
        <v>0.314</v>
      </c>
      <c r="I238" s="228"/>
      <c r="J238" s="223"/>
      <c r="K238" s="223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139</v>
      </c>
      <c r="AU238" s="233" t="s">
        <v>85</v>
      </c>
      <c r="AV238" s="13" t="s">
        <v>85</v>
      </c>
      <c r="AW238" s="13" t="s">
        <v>35</v>
      </c>
      <c r="AX238" s="13" t="s">
        <v>75</v>
      </c>
      <c r="AY238" s="233" t="s">
        <v>128</v>
      </c>
    </row>
    <row r="239" s="13" customFormat="1">
      <c r="A239" s="13"/>
      <c r="B239" s="222"/>
      <c r="C239" s="223"/>
      <c r="D239" s="224" t="s">
        <v>139</v>
      </c>
      <c r="E239" s="225" t="s">
        <v>19</v>
      </c>
      <c r="F239" s="226" t="s">
        <v>324</v>
      </c>
      <c r="G239" s="223"/>
      <c r="H239" s="227">
        <v>0.26200000000000001</v>
      </c>
      <c r="I239" s="228"/>
      <c r="J239" s="223"/>
      <c r="K239" s="223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139</v>
      </c>
      <c r="AU239" s="233" t="s">
        <v>85</v>
      </c>
      <c r="AV239" s="13" t="s">
        <v>85</v>
      </c>
      <c r="AW239" s="13" t="s">
        <v>35</v>
      </c>
      <c r="AX239" s="13" t="s">
        <v>75</v>
      </c>
      <c r="AY239" s="233" t="s">
        <v>128</v>
      </c>
    </row>
    <row r="240" s="14" customFormat="1">
      <c r="A240" s="14"/>
      <c r="B240" s="234"/>
      <c r="C240" s="235"/>
      <c r="D240" s="224" t="s">
        <v>139</v>
      </c>
      <c r="E240" s="236" t="s">
        <v>19</v>
      </c>
      <c r="F240" s="237" t="s">
        <v>141</v>
      </c>
      <c r="G240" s="235"/>
      <c r="H240" s="238">
        <v>0.57600000000000007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139</v>
      </c>
      <c r="AU240" s="244" t="s">
        <v>85</v>
      </c>
      <c r="AV240" s="14" t="s">
        <v>135</v>
      </c>
      <c r="AW240" s="14" t="s">
        <v>35</v>
      </c>
      <c r="AX240" s="14" t="s">
        <v>83</v>
      </c>
      <c r="AY240" s="244" t="s">
        <v>128</v>
      </c>
    </row>
    <row r="241" s="2" customFormat="1" ht="24.15" customHeight="1">
      <c r="A241" s="38"/>
      <c r="B241" s="39"/>
      <c r="C241" s="204" t="s">
        <v>325</v>
      </c>
      <c r="D241" s="204" t="s">
        <v>130</v>
      </c>
      <c r="E241" s="205" t="s">
        <v>326</v>
      </c>
      <c r="F241" s="206" t="s">
        <v>327</v>
      </c>
      <c r="G241" s="207" t="s">
        <v>184</v>
      </c>
      <c r="H241" s="208">
        <v>12.800000000000001</v>
      </c>
      <c r="I241" s="209"/>
      <c r="J241" s="210">
        <f>ROUND(I241*H241,2)</f>
        <v>0</v>
      </c>
      <c r="K241" s="206" t="s">
        <v>134</v>
      </c>
      <c r="L241" s="44"/>
      <c r="M241" s="211" t="s">
        <v>19</v>
      </c>
      <c r="N241" s="212" t="s">
        <v>46</v>
      </c>
      <c r="O241" s="84"/>
      <c r="P241" s="213">
        <f>O241*H241</f>
        <v>0</v>
      </c>
      <c r="Q241" s="213">
        <v>0.040739999999999998</v>
      </c>
      <c r="R241" s="213">
        <f>Q241*H241</f>
        <v>0.52147200000000005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135</v>
      </c>
      <c r="AT241" s="215" t="s">
        <v>130</v>
      </c>
      <c r="AU241" s="215" t="s">
        <v>85</v>
      </c>
      <c r="AY241" s="17" t="s">
        <v>128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83</v>
      </c>
      <c r="BK241" s="216">
        <f>ROUND(I241*H241,2)</f>
        <v>0</v>
      </c>
      <c r="BL241" s="17" t="s">
        <v>135</v>
      </c>
      <c r="BM241" s="215" t="s">
        <v>328</v>
      </c>
    </row>
    <row r="242" s="2" customFormat="1">
      <c r="A242" s="38"/>
      <c r="B242" s="39"/>
      <c r="C242" s="40"/>
      <c r="D242" s="217" t="s">
        <v>137</v>
      </c>
      <c r="E242" s="40"/>
      <c r="F242" s="218" t="s">
        <v>329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137</v>
      </c>
      <c r="AU242" s="17" t="s">
        <v>85</v>
      </c>
    </row>
    <row r="243" s="13" customFormat="1">
      <c r="A243" s="13"/>
      <c r="B243" s="222"/>
      <c r="C243" s="223"/>
      <c r="D243" s="224" t="s">
        <v>139</v>
      </c>
      <c r="E243" s="225" t="s">
        <v>19</v>
      </c>
      <c r="F243" s="226" t="s">
        <v>330</v>
      </c>
      <c r="G243" s="223"/>
      <c r="H243" s="227">
        <v>12.800000000000001</v>
      </c>
      <c r="I243" s="228"/>
      <c r="J243" s="223"/>
      <c r="K243" s="223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139</v>
      </c>
      <c r="AU243" s="233" t="s">
        <v>85</v>
      </c>
      <c r="AV243" s="13" t="s">
        <v>85</v>
      </c>
      <c r="AW243" s="13" t="s">
        <v>35</v>
      </c>
      <c r="AX243" s="13" t="s">
        <v>75</v>
      </c>
      <c r="AY243" s="233" t="s">
        <v>128</v>
      </c>
    </row>
    <row r="244" s="14" customFormat="1">
      <c r="A244" s="14"/>
      <c r="B244" s="234"/>
      <c r="C244" s="235"/>
      <c r="D244" s="224" t="s">
        <v>139</v>
      </c>
      <c r="E244" s="236" t="s">
        <v>19</v>
      </c>
      <c r="F244" s="237" t="s">
        <v>141</v>
      </c>
      <c r="G244" s="235"/>
      <c r="H244" s="238">
        <v>12.800000000000001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139</v>
      </c>
      <c r="AU244" s="244" t="s">
        <v>85</v>
      </c>
      <c r="AV244" s="14" t="s">
        <v>135</v>
      </c>
      <c r="AW244" s="14" t="s">
        <v>35</v>
      </c>
      <c r="AX244" s="14" t="s">
        <v>83</v>
      </c>
      <c r="AY244" s="244" t="s">
        <v>128</v>
      </c>
    </row>
    <row r="245" s="12" customFormat="1" ht="22.8" customHeight="1">
      <c r="A245" s="12"/>
      <c r="B245" s="188"/>
      <c r="C245" s="189"/>
      <c r="D245" s="190" t="s">
        <v>74</v>
      </c>
      <c r="E245" s="202" t="s">
        <v>135</v>
      </c>
      <c r="F245" s="202" t="s">
        <v>331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SUM(P246:P249)</f>
        <v>0</v>
      </c>
      <c r="Q245" s="196"/>
      <c r="R245" s="197">
        <f>SUM(R246:R249)</f>
        <v>0.57290331000000005</v>
      </c>
      <c r="S245" s="196"/>
      <c r="T245" s="198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9" t="s">
        <v>83</v>
      </c>
      <c r="AT245" s="200" t="s">
        <v>74</v>
      </c>
      <c r="AU245" s="200" t="s">
        <v>83</v>
      </c>
      <c r="AY245" s="199" t="s">
        <v>128</v>
      </c>
      <c r="BK245" s="201">
        <f>SUM(BK246:BK249)</f>
        <v>0</v>
      </c>
    </row>
    <row r="246" s="2" customFormat="1" ht="21.75" customHeight="1">
      <c r="A246" s="38"/>
      <c r="B246" s="39"/>
      <c r="C246" s="204" t="s">
        <v>332</v>
      </c>
      <c r="D246" s="204" t="s">
        <v>130</v>
      </c>
      <c r="E246" s="205" t="s">
        <v>333</v>
      </c>
      <c r="F246" s="206" t="s">
        <v>334</v>
      </c>
      <c r="G246" s="207" t="s">
        <v>151</v>
      </c>
      <c r="H246" s="208">
        <v>0.30299999999999999</v>
      </c>
      <c r="I246" s="209"/>
      <c r="J246" s="210">
        <f>ROUND(I246*H246,2)</f>
        <v>0</v>
      </c>
      <c r="K246" s="206" t="s">
        <v>134</v>
      </c>
      <c r="L246" s="44"/>
      <c r="M246" s="211" t="s">
        <v>19</v>
      </c>
      <c r="N246" s="212" t="s">
        <v>46</v>
      </c>
      <c r="O246" s="84"/>
      <c r="P246" s="213">
        <f>O246*H246</f>
        <v>0</v>
      </c>
      <c r="Q246" s="213">
        <v>1.8907700000000001</v>
      </c>
      <c r="R246" s="213">
        <f>Q246*H246</f>
        <v>0.57290331000000005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135</v>
      </c>
      <c r="AT246" s="215" t="s">
        <v>130</v>
      </c>
      <c r="AU246" s="215" t="s">
        <v>85</v>
      </c>
      <c r="AY246" s="17" t="s">
        <v>128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83</v>
      </c>
      <c r="BK246" s="216">
        <f>ROUND(I246*H246,2)</f>
        <v>0</v>
      </c>
      <c r="BL246" s="17" t="s">
        <v>135</v>
      </c>
      <c r="BM246" s="215" t="s">
        <v>335</v>
      </c>
    </row>
    <row r="247" s="2" customFormat="1">
      <c r="A247" s="38"/>
      <c r="B247" s="39"/>
      <c r="C247" s="40"/>
      <c r="D247" s="217" t="s">
        <v>137</v>
      </c>
      <c r="E247" s="40"/>
      <c r="F247" s="218" t="s">
        <v>336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85</v>
      </c>
    </row>
    <row r="248" s="13" customFormat="1">
      <c r="A248" s="13"/>
      <c r="B248" s="222"/>
      <c r="C248" s="223"/>
      <c r="D248" s="224" t="s">
        <v>139</v>
      </c>
      <c r="E248" s="225" t="s">
        <v>19</v>
      </c>
      <c r="F248" s="226" t="s">
        <v>337</v>
      </c>
      <c r="G248" s="223"/>
      <c r="H248" s="227">
        <v>0.30299999999999999</v>
      </c>
      <c r="I248" s="228"/>
      <c r="J248" s="223"/>
      <c r="K248" s="223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139</v>
      </c>
      <c r="AU248" s="233" t="s">
        <v>85</v>
      </c>
      <c r="AV248" s="13" t="s">
        <v>85</v>
      </c>
      <c r="AW248" s="13" t="s">
        <v>35</v>
      </c>
      <c r="AX248" s="13" t="s">
        <v>75</v>
      </c>
      <c r="AY248" s="233" t="s">
        <v>128</v>
      </c>
    </row>
    <row r="249" s="14" customFormat="1">
      <c r="A249" s="14"/>
      <c r="B249" s="234"/>
      <c r="C249" s="235"/>
      <c r="D249" s="224" t="s">
        <v>139</v>
      </c>
      <c r="E249" s="236" t="s">
        <v>19</v>
      </c>
      <c r="F249" s="237" t="s">
        <v>141</v>
      </c>
      <c r="G249" s="235"/>
      <c r="H249" s="238">
        <v>0.30299999999999999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139</v>
      </c>
      <c r="AU249" s="244" t="s">
        <v>85</v>
      </c>
      <c r="AV249" s="14" t="s">
        <v>135</v>
      </c>
      <c r="AW249" s="14" t="s">
        <v>35</v>
      </c>
      <c r="AX249" s="14" t="s">
        <v>83</v>
      </c>
      <c r="AY249" s="244" t="s">
        <v>128</v>
      </c>
    </row>
    <row r="250" s="12" customFormat="1" ht="22.8" customHeight="1">
      <c r="A250" s="12"/>
      <c r="B250" s="188"/>
      <c r="C250" s="189"/>
      <c r="D250" s="190" t="s">
        <v>74</v>
      </c>
      <c r="E250" s="202" t="s">
        <v>147</v>
      </c>
      <c r="F250" s="202" t="s">
        <v>338</v>
      </c>
      <c r="G250" s="189"/>
      <c r="H250" s="189"/>
      <c r="I250" s="192"/>
      <c r="J250" s="203">
        <f>BK250</f>
        <v>0</v>
      </c>
      <c r="K250" s="189"/>
      <c r="L250" s="194"/>
      <c r="M250" s="195"/>
      <c r="N250" s="196"/>
      <c r="O250" s="196"/>
      <c r="P250" s="197">
        <f>SUM(P251:P268)</f>
        <v>0</v>
      </c>
      <c r="Q250" s="196"/>
      <c r="R250" s="197">
        <f>SUM(R251:R268)</f>
        <v>4.4132441999999994</v>
      </c>
      <c r="S250" s="196"/>
      <c r="T250" s="198">
        <f>SUM(T251:T268)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9" t="s">
        <v>83</v>
      </c>
      <c r="AT250" s="200" t="s">
        <v>74</v>
      </c>
      <c r="AU250" s="200" t="s">
        <v>83</v>
      </c>
      <c r="AY250" s="199" t="s">
        <v>128</v>
      </c>
      <c r="BK250" s="201">
        <f>SUM(BK251:BK268)</f>
        <v>0</v>
      </c>
    </row>
    <row r="251" s="2" customFormat="1" ht="37.8" customHeight="1">
      <c r="A251" s="38"/>
      <c r="B251" s="39"/>
      <c r="C251" s="204" t="s">
        <v>339</v>
      </c>
      <c r="D251" s="204" t="s">
        <v>130</v>
      </c>
      <c r="E251" s="205" t="s">
        <v>340</v>
      </c>
      <c r="F251" s="206" t="s">
        <v>341</v>
      </c>
      <c r="G251" s="207" t="s">
        <v>133</v>
      </c>
      <c r="H251" s="208">
        <v>26.309999999999999</v>
      </c>
      <c r="I251" s="209"/>
      <c r="J251" s="210">
        <f>ROUND(I251*H251,2)</f>
        <v>0</v>
      </c>
      <c r="K251" s="206" t="s">
        <v>134</v>
      </c>
      <c r="L251" s="44"/>
      <c r="M251" s="211" t="s">
        <v>19</v>
      </c>
      <c r="N251" s="212" t="s">
        <v>46</v>
      </c>
      <c r="O251" s="84"/>
      <c r="P251" s="213">
        <f>O251*H251</f>
        <v>0</v>
      </c>
      <c r="Q251" s="213">
        <v>0.089219999999999994</v>
      </c>
      <c r="R251" s="213">
        <f>Q251*H251</f>
        <v>2.3473781999999996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135</v>
      </c>
      <c r="AT251" s="215" t="s">
        <v>130</v>
      </c>
      <c r="AU251" s="215" t="s">
        <v>85</v>
      </c>
      <c r="AY251" s="17" t="s">
        <v>128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83</v>
      </c>
      <c r="BK251" s="216">
        <f>ROUND(I251*H251,2)</f>
        <v>0</v>
      </c>
      <c r="BL251" s="17" t="s">
        <v>135</v>
      </c>
      <c r="BM251" s="215" t="s">
        <v>342</v>
      </c>
    </row>
    <row r="252" s="2" customFormat="1">
      <c r="A252" s="38"/>
      <c r="B252" s="39"/>
      <c r="C252" s="40"/>
      <c r="D252" s="217" t="s">
        <v>137</v>
      </c>
      <c r="E252" s="40"/>
      <c r="F252" s="218" t="s">
        <v>343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137</v>
      </c>
      <c r="AU252" s="17" t="s">
        <v>85</v>
      </c>
    </row>
    <row r="253" s="13" customFormat="1">
      <c r="A253" s="13"/>
      <c r="B253" s="222"/>
      <c r="C253" s="223"/>
      <c r="D253" s="224" t="s">
        <v>139</v>
      </c>
      <c r="E253" s="225" t="s">
        <v>19</v>
      </c>
      <c r="F253" s="226" t="s">
        <v>344</v>
      </c>
      <c r="G253" s="223"/>
      <c r="H253" s="227">
        <v>16.620000000000001</v>
      </c>
      <c r="I253" s="228"/>
      <c r="J253" s="223"/>
      <c r="K253" s="223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139</v>
      </c>
      <c r="AU253" s="233" t="s">
        <v>85</v>
      </c>
      <c r="AV253" s="13" t="s">
        <v>85</v>
      </c>
      <c r="AW253" s="13" t="s">
        <v>35</v>
      </c>
      <c r="AX253" s="13" t="s">
        <v>75</v>
      </c>
      <c r="AY253" s="233" t="s">
        <v>128</v>
      </c>
    </row>
    <row r="254" s="13" customFormat="1">
      <c r="A254" s="13"/>
      <c r="B254" s="222"/>
      <c r="C254" s="223"/>
      <c r="D254" s="224" t="s">
        <v>139</v>
      </c>
      <c r="E254" s="225" t="s">
        <v>19</v>
      </c>
      <c r="F254" s="226" t="s">
        <v>345</v>
      </c>
      <c r="G254" s="223"/>
      <c r="H254" s="227">
        <v>9.3800000000000008</v>
      </c>
      <c r="I254" s="228"/>
      <c r="J254" s="223"/>
      <c r="K254" s="223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139</v>
      </c>
      <c r="AU254" s="233" t="s">
        <v>85</v>
      </c>
      <c r="AV254" s="13" t="s">
        <v>85</v>
      </c>
      <c r="AW254" s="13" t="s">
        <v>35</v>
      </c>
      <c r="AX254" s="13" t="s">
        <v>75</v>
      </c>
      <c r="AY254" s="233" t="s">
        <v>128</v>
      </c>
    </row>
    <row r="255" s="13" customFormat="1">
      <c r="A255" s="13"/>
      <c r="B255" s="222"/>
      <c r="C255" s="223"/>
      <c r="D255" s="224" t="s">
        <v>139</v>
      </c>
      <c r="E255" s="225" t="s">
        <v>19</v>
      </c>
      <c r="F255" s="226" t="s">
        <v>346</v>
      </c>
      <c r="G255" s="223"/>
      <c r="H255" s="227">
        <v>0.31</v>
      </c>
      <c r="I255" s="228"/>
      <c r="J255" s="223"/>
      <c r="K255" s="223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139</v>
      </c>
      <c r="AU255" s="233" t="s">
        <v>85</v>
      </c>
      <c r="AV255" s="13" t="s">
        <v>85</v>
      </c>
      <c r="AW255" s="13" t="s">
        <v>35</v>
      </c>
      <c r="AX255" s="13" t="s">
        <v>75</v>
      </c>
      <c r="AY255" s="233" t="s">
        <v>128</v>
      </c>
    </row>
    <row r="256" s="14" customFormat="1">
      <c r="A256" s="14"/>
      <c r="B256" s="234"/>
      <c r="C256" s="235"/>
      <c r="D256" s="224" t="s">
        <v>139</v>
      </c>
      <c r="E256" s="236" t="s">
        <v>19</v>
      </c>
      <c r="F256" s="237" t="s">
        <v>141</v>
      </c>
      <c r="G256" s="235"/>
      <c r="H256" s="238">
        <v>26.309999999999999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139</v>
      </c>
      <c r="AU256" s="244" t="s">
        <v>85</v>
      </c>
      <c r="AV256" s="14" t="s">
        <v>135</v>
      </c>
      <c r="AW256" s="14" t="s">
        <v>35</v>
      </c>
      <c r="AX256" s="14" t="s">
        <v>83</v>
      </c>
      <c r="AY256" s="244" t="s">
        <v>128</v>
      </c>
    </row>
    <row r="257" s="2" customFormat="1" ht="16.5" customHeight="1">
      <c r="A257" s="38"/>
      <c r="B257" s="39"/>
      <c r="C257" s="245" t="s">
        <v>347</v>
      </c>
      <c r="D257" s="245" t="s">
        <v>221</v>
      </c>
      <c r="E257" s="246" t="s">
        <v>348</v>
      </c>
      <c r="F257" s="247" t="s">
        <v>349</v>
      </c>
      <c r="G257" s="248" t="s">
        <v>133</v>
      </c>
      <c r="H257" s="249">
        <v>18.282</v>
      </c>
      <c r="I257" s="250"/>
      <c r="J257" s="251">
        <f>ROUND(I257*H257,2)</f>
        <v>0</v>
      </c>
      <c r="K257" s="247" t="s">
        <v>134</v>
      </c>
      <c r="L257" s="252"/>
      <c r="M257" s="253" t="s">
        <v>19</v>
      </c>
      <c r="N257" s="254" t="s">
        <v>46</v>
      </c>
      <c r="O257" s="84"/>
      <c r="P257" s="213">
        <f>O257*H257</f>
        <v>0</v>
      </c>
      <c r="Q257" s="213">
        <v>0.113</v>
      </c>
      <c r="R257" s="213">
        <f>Q257*H257</f>
        <v>2.0658660000000002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176</v>
      </c>
      <c r="AT257" s="215" t="s">
        <v>221</v>
      </c>
      <c r="AU257" s="215" t="s">
        <v>85</v>
      </c>
      <c r="AY257" s="17" t="s">
        <v>128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83</v>
      </c>
      <c r="BK257" s="216">
        <f>ROUND(I257*H257,2)</f>
        <v>0</v>
      </c>
      <c r="BL257" s="17" t="s">
        <v>135</v>
      </c>
      <c r="BM257" s="215" t="s">
        <v>350</v>
      </c>
    </row>
    <row r="258" s="13" customFormat="1">
      <c r="A258" s="13"/>
      <c r="B258" s="222"/>
      <c r="C258" s="223"/>
      <c r="D258" s="224" t="s">
        <v>139</v>
      </c>
      <c r="E258" s="225" t="s">
        <v>19</v>
      </c>
      <c r="F258" s="226" t="s">
        <v>351</v>
      </c>
      <c r="G258" s="223"/>
      <c r="H258" s="227">
        <v>18.282</v>
      </c>
      <c r="I258" s="228"/>
      <c r="J258" s="223"/>
      <c r="K258" s="223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139</v>
      </c>
      <c r="AU258" s="233" t="s">
        <v>85</v>
      </c>
      <c r="AV258" s="13" t="s">
        <v>85</v>
      </c>
      <c r="AW258" s="13" t="s">
        <v>35</v>
      </c>
      <c r="AX258" s="13" t="s">
        <v>75</v>
      </c>
      <c r="AY258" s="233" t="s">
        <v>128</v>
      </c>
    </row>
    <row r="259" s="14" customFormat="1">
      <c r="A259" s="14"/>
      <c r="B259" s="234"/>
      <c r="C259" s="235"/>
      <c r="D259" s="224" t="s">
        <v>139</v>
      </c>
      <c r="E259" s="236" t="s">
        <v>19</v>
      </c>
      <c r="F259" s="237" t="s">
        <v>141</v>
      </c>
      <c r="G259" s="235"/>
      <c r="H259" s="238">
        <v>18.282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139</v>
      </c>
      <c r="AU259" s="244" t="s">
        <v>85</v>
      </c>
      <c r="AV259" s="14" t="s">
        <v>135</v>
      </c>
      <c r="AW259" s="14" t="s">
        <v>35</v>
      </c>
      <c r="AX259" s="14" t="s">
        <v>83</v>
      </c>
      <c r="AY259" s="244" t="s">
        <v>128</v>
      </c>
    </row>
    <row r="260" s="2" customFormat="1" ht="24.15" customHeight="1">
      <c r="A260" s="38"/>
      <c r="B260" s="39"/>
      <c r="C260" s="204" t="s">
        <v>352</v>
      </c>
      <c r="D260" s="204" t="s">
        <v>130</v>
      </c>
      <c r="E260" s="205" t="s">
        <v>353</v>
      </c>
      <c r="F260" s="206" t="s">
        <v>354</v>
      </c>
      <c r="G260" s="207" t="s">
        <v>133</v>
      </c>
      <c r="H260" s="208">
        <v>16.620000000000001</v>
      </c>
      <c r="I260" s="209"/>
      <c r="J260" s="210">
        <f>ROUND(I260*H260,2)</f>
        <v>0</v>
      </c>
      <c r="K260" s="206" t="s">
        <v>134</v>
      </c>
      <c r="L260" s="44"/>
      <c r="M260" s="211" t="s">
        <v>19</v>
      </c>
      <c r="N260" s="212" t="s">
        <v>46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135</v>
      </c>
      <c r="AT260" s="215" t="s">
        <v>130</v>
      </c>
      <c r="AU260" s="215" t="s">
        <v>85</v>
      </c>
      <c r="AY260" s="17" t="s">
        <v>128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83</v>
      </c>
      <c r="BK260" s="216">
        <f>ROUND(I260*H260,2)</f>
        <v>0</v>
      </c>
      <c r="BL260" s="17" t="s">
        <v>135</v>
      </c>
      <c r="BM260" s="215" t="s">
        <v>355</v>
      </c>
    </row>
    <row r="261" s="2" customFormat="1">
      <c r="A261" s="38"/>
      <c r="B261" s="39"/>
      <c r="C261" s="40"/>
      <c r="D261" s="217" t="s">
        <v>137</v>
      </c>
      <c r="E261" s="40"/>
      <c r="F261" s="218" t="s">
        <v>356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137</v>
      </c>
      <c r="AU261" s="17" t="s">
        <v>85</v>
      </c>
    </row>
    <row r="262" s="13" customFormat="1">
      <c r="A262" s="13"/>
      <c r="B262" s="222"/>
      <c r="C262" s="223"/>
      <c r="D262" s="224" t="s">
        <v>139</v>
      </c>
      <c r="E262" s="225" t="s">
        <v>19</v>
      </c>
      <c r="F262" s="226" t="s">
        <v>344</v>
      </c>
      <c r="G262" s="223"/>
      <c r="H262" s="227">
        <v>16.620000000000001</v>
      </c>
      <c r="I262" s="228"/>
      <c r="J262" s="223"/>
      <c r="K262" s="223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139</v>
      </c>
      <c r="AU262" s="233" t="s">
        <v>85</v>
      </c>
      <c r="AV262" s="13" t="s">
        <v>85</v>
      </c>
      <c r="AW262" s="13" t="s">
        <v>35</v>
      </c>
      <c r="AX262" s="13" t="s">
        <v>75</v>
      </c>
      <c r="AY262" s="233" t="s">
        <v>128</v>
      </c>
    </row>
    <row r="263" s="14" customFormat="1">
      <c r="A263" s="14"/>
      <c r="B263" s="234"/>
      <c r="C263" s="235"/>
      <c r="D263" s="224" t="s">
        <v>139</v>
      </c>
      <c r="E263" s="236" t="s">
        <v>19</v>
      </c>
      <c r="F263" s="237" t="s">
        <v>141</v>
      </c>
      <c r="G263" s="235"/>
      <c r="H263" s="238">
        <v>16.620000000000001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139</v>
      </c>
      <c r="AU263" s="244" t="s">
        <v>85</v>
      </c>
      <c r="AV263" s="14" t="s">
        <v>135</v>
      </c>
      <c r="AW263" s="14" t="s">
        <v>35</v>
      </c>
      <c r="AX263" s="14" t="s">
        <v>83</v>
      </c>
      <c r="AY263" s="244" t="s">
        <v>128</v>
      </c>
    </row>
    <row r="264" s="2" customFormat="1" ht="24.15" customHeight="1">
      <c r="A264" s="38"/>
      <c r="B264" s="39"/>
      <c r="C264" s="204" t="s">
        <v>357</v>
      </c>
      <c r="D264" s="204" t="s">
        <v>130</v>
      </c>
      <c r="E264" s="205" t="s">
        <v>358</v>
      </c>
      <c r="F264" s="206" t="s">
        <v>359</v>
      </c>
      <c r="G264" s="207" t="s">
        <v>133</v>
      </c>
      <c r="H264" s="208">
        <v>9.6899999999999995</v>
      </c>
      <c r="I264" s="209"/>
      <c r="J264" s="210">
        <f>ROUND(I264*H264,2)</f>
        <v>0</v>
      </c>
      <c r="K264" s="206" t="s">
        <v>134</v>
      </c>
      <c r="L264" s="44"/>
      <c r="M264" s="211" t="s">
        <v>19</v>
      </c>
      <c r="N264" s="212" t="s">
        <v>46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135</v>
      </c>
      <c r="AT264" s="215" t="s">
        <v>130</v>
      </c>
      <c r="AU264" s="215" t="s">
        <v>85</v>
      </c>
      <c r="AY264" s="17" t="s">
        <v>128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83</v>
      </c>
      <c r="BK264" s="216">
        <f>ROUND(I264*H264,2)</f>
        <v>0</v>
      </c>
      <c r="BL264" s="17" t="s">
        <v>135</v>
      </c>
      <c r="BM264" s="215" t="s">
        <v>360</v>
      </c>
    </row>
    <row r="265" s="2" customFormat="1">
      <c r="A265" s="38"/>
      <c r="B265" s="39"/>
      <c r="C265" s="40"/>
      <c r="D265" s="217" t="s">
        <v>137</v>
      </c>
      <c r="E265" s="40"/>
      <c r="F265" s="218" t="s">
        <v>361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137</v>
      </c>
      <c r="AU265" s="17" t="s">
        <v>85</v>
      </c>
    </row>
    <row r="266" s="13" customFormat="1">
      <c r="A266" s="13"/>
      <c r="B266" s="222"/>
      <c r="C266" s="223"/>
      <c r="D266" s="224" t="s">
        <v>139</v>
      </c>
      <c r="E266" s="225" t="s">
        <v>19</v>
      </c>
      <c r="F266" s="226" t="s">
        <v>345</v>
      </c>
      <c r="G266" s="223"/>
      <c r="H266" s="227">
        <v>9.3800000000000008</v>
      </c>
      <c r="I266" s="228"/>
      <c r="J266" s="223"/>
      <c r="K266" s="223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139</v>
      </c>
      <c r="AU266" s="233" t="s">
        <v>85</v>
      </c>
      <c r="AV266" s="13" t="s">
        <v>85</v>
      </c>
      <c r="AW266" s="13" t="s">
        <v>35</v>
      </c>
      <c r="AX266" s="13" t="s">
        <v>75</v>
      </c>
      <c r="AY266" s="233" t="s">
        <v>128</v>
      </c>
    </row>
    <row r="267" s="13" customFormat="1">
      <c r="A267" s="13"/>
      <c r="B267" s="222"/>
      <c r="C267" s="223"/>
      <c r="D267" s="224" t="s">
        <v>139</v>
      </c>
      <c r="E267" s="225" t="s">
        <v>19</v>
      </c>
      <c r="F267" s="226" t="s">
        <v>346</v>
      </c>
      <c r="G267" s="223"/>
      <c r="H267" s="227">
        <v>0.31</v>
      </c>
      <c r="I267" s="228"/>
      <c r="J267" s="223"/>
      <c r="K267" s="223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139</v>
      </c>
      <c r="AU267" s="233" t="s">
        <v>85</v>
      </c>
      <c r="AV267" s="13" t="s">
        <v>85</v>
      </c>
      <c r="AW267" s="13" t="s">
        <v>35</v>
      </c>
      <c r="AX267" s="13" t="s">
        <v>75</v>
      </c>
      <c r="AY267" s="233" t="s">
        <v>128</v>
      </c>
    </row>
    <row r="268" s="14" customFormat="1">
      <c r="A268" s="14"/>
      <c r="B268" s="234"/>
      <c r="C268" s="235"/>
      <c r="D268" s="224" t="s">
        <v>139</v>
      </c>
      <c r="E268" s="236" t="s">
        <v>19</v>
      </c>
      <c r="F268" s="237" t="s">
        <v>141</v>
      </c>
      <c r="G268" s="235"/>
      <c r="H268" s="238">
        <v>9.6900000000000013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139</v>
      </c>
      <c r="AU268" s="244" t="s">
        <v>85</v>
      </c>
      <c r="AV268" s="14" t="s">
        <v>135</v>
      </c>
      <c r="AW268" s="14" t="s">
        <v>35</v>
      </c>
      <c r="AX268" s="14" t="s">
        <v>83</v>
      </c>
      <c r="AY268" s="244" t="s">
        <v>128</v>
      </c>
    </row>
    <row r="269" s="12" customFormat="1" ht="22.8" customHeight="1">
      <c r="A269" s="12"/>
      <c r="B269" s="188"/>
      <c r="C269" s="189"/>
      <c r="D269" s="190" t="s">
        <v>74</v>
      </c>
      <c r="E269" s="202" t="s">
        <v>181</v>
      </c>
      <c r="F269" s="202" t="s">
        <v>362</v>
      </c>
      <c r="G269" s="189"/>
      <c r="H269" s="189"/>
      <c r="I269" s="192"/>
      <c r="J269" s="203">
        <f>BK269</f>
        <v>0</v>
      </c>
      <c r="K269" s="189"/>
      <c r="L269" s="194"/>
      <c r="M269" s="195"/>
      <c r="N269" s="196"/>
      <c r="O269" s="196"/>
      <c r="P269" s="197">
        <f>P270+P279+P284+P300</f>
        <v>0</v>
      </c>
      <c r="Q269" s="196"/>
      <c r="R269" s="197">
        <f>R270+R279+R284+R300</f>
        <v>3.08474</v>
      </c>
      <c r="S269" s="196"/>
      <c r="T269" s="198">
        <f>T270+T279+T284+T300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9" t="s">
        <v>83</v>
      </c>
      <c r="AT269" s="200" t="s">
        <v>74</v>
      </c>
      <c r="AU269" s="200" t="s">
        <v>83</v>
      </c>
      <c r="AY269" s="199" t="s">
        <v>128</v>
      </c>
      <c r="BK269" s="201">
        <f>BK270+BK279+BK284+BK300</f>
        <v>0</v>
      </c>
    </row>
    <row r="270" s="12" customFormat="1" ht="20.88" customHeight="1">
      <c r="A270" s="12"/>
      <c r="B270" s="188"/>
      <c r="C270" s="189"/>
      <c r="D270" s="190" t="s">
        <v>74</v>
      </c>
      <c r="E270" s="202" t="s">
        <v>363</v>
      </c>
      <c r="F270" s="202" t="s">
        <v>364</v>
      </c>
      <c r="G270" s="189"/>
      <c r="H270" s="189"/>
      <c r="I270" s="192"/>
      <c r="J270" s="203">
        <f>BK270</f>
        <v>0</v>
      </c>
      <c r="K270" s="189"/>
      <c r="L270" s="194"/>
      <c r="M270" s="195"/>
      <c r="N270" s="196"/>
      <c r="O270" s="196"/>
      <c r="P270" s="197">
        <f>SUM(P271:P278)</f>
        <v>0</v>
      </c>
      <c r="Q270" s="196"/>
      <c r="R270" s="197">
        <f>SUM(R271:R278)</f>
        <v>3.0602174999999998</v>
      </c>
      <c r="S270" s="196"/>
      <c r="T270" s="198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9" t="s">
        <v>83</v>
      </c>
      <c r="AT270" s="200" t="s">
        <v>74</v>
      </c>
      <c r="AU270" s="200" t="s">
        <v>85</v>
      </c>
      <c r="AY270" s="199" t="s">
        <v>128</v>
      </c>
      <c r="BK270" s="201">
        <f>SUM(BK271:BK278)</f>
        <v>0</v>
      </c>
    </row>
    <row r="271" s="2" customFormat="1" ht="24.15" customHeight="1">
      <c r="A271" s="38"/>
      <c r="B271" s="39"/>
      <c r="C271" s="204" t="s">
        <v>365</v>
      </c>
      <c r="D271" s="204" t="s">
        <v>130</v>
      </c>
      <c r="E271" s="205" t="s">
        <v>366</v>
      </c>
      <c r="F271" s="206" t="s">
        <v>367</v>
      </c>
      <c r="G271" s="207" t="s">
        <v>184</v>
      </c>
      <c r="H271" s="208">
        <v>28.649999999999999</v>
      </c>
      <c r="I271" s="209"/>
      <c r="J271" s="210">
        <f>ROUND(I271*H271,2)</f>
        <v>0</v>
      </c>
      <c r="K271" s="206" t="s">
        <v>134</v>
      </c>
      <c r="L271" s="44"/>
      <c r="M271" s="211" t="s">
        <v>19</v>
      </c>
      <c r="N271" s="212" t="s">
        <v>46</v>
      </c>
      <c r="O271" s="84"/>
      <c r="P271" s="213">
        <f>O271*H271</f>
        <v>0</v>
      </c>
      <c r="Q271" s="213">
        <v>0.10095</v>
      </c>
      <c r="R271" s="213">
        <f>Q271*H271</f>
        <v>2.8922174999999997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135</v>
      </c>
      <c r="AT271" s="215" t="s">
        <v>130</v>
      </c>
      <c r="AU271" s="215" t="s">
        <v>148</v>
      </c>
      <c r="AY271" s="17" t="s">
        <v>128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83</v>
      </c>
      <c r="BK271" s="216">
        <f>ROUND(I271*H271,2)</f>
        <v>0</v>
      </c>
      <c r="BL271" s="17" t="s">
        <v>135</v>
      </c>
      <c r="BM271" s="215" t="s">
        <v>368</v>
      </c>
    </row>
    <row r="272" s="2" customFormat="1">
      <c r="A272" s="38"/>
      <c r="B272" s="39"/>
      <c r="C272" s="40"/>
      <c r="D272" s="217" t="s">
        <v>137</v>
      </c>
      <c r="E272" s="40"/>
      <c r="F272" s="218" t="s">
        <v>369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137</v>
      </c>
      <c r="AU272" s="17" t="s">
        <v>148</v>
      </c>
    </row>
    <row r="273" s="13" customFormat="1">
      <c r="A273" s="13"/>
      <c r="B273" s="222"/>
      <c r="C273" s="223"/>
      <c r="D273" s="224" t="s">
        <v>139</v>
      </c>
      <c r="E273" s="225" t="s">
        <v>19</v>
      </c>
      <c r="F273" s="226" t="s">
        <v>370</v>
      </c>
      <c r="G273" s="223"/>
      <c r="H273" s="227">
        <v>5.6500000000000004</v>
      </c>
      <c r="I273" s="228"/>
      <c r="J273" s="223"/>
      <c r="K273" s="223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139</v>
      </c>
      <c r="AU273" s="233" t="s">
        <v>148</v>
      </c>
      <c r="AV273" s="13" t="s">
        <v>85</v>
      </c>
      <c r="AW273" s="13" t="s">
        <v>35</v>
      </c>
      <c r="AX273" s="13" t="s">
        <v>75</v>
      </c>
      <c r="AY273" s="233" t="s">
        <v>128</v>
      </c>
    </row>
    <row r="274" s="13" customFormat="1">
      <c r="A274" s="13"/>
      <c r="B274" s="222"/>
      <c r="C274" s="223"/>
      <c r="D274" s="224" t="s">
        <v>139</v>
      </c>
      <c r="E274" s="225" t="s">
        <v>19</v>
      </c>
      <c r="F274" s="226" t="s">
        <v>371</v>
      </c>
      <c r="G274" s="223"/>
      <c r="H274" s="227">
        <v>23</v>
      </c>
      <c r="I274" s="228"/>
      <c r="J274" s="223"/>
      <c r="K274" s="223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139</v>
      </c>
      <c r="AU274" s="233" t="s">
        <v>148</v>
      </c>
      <c r="AV274" s="13" t="s">
        <v>85</v>
      </c>
      <c r="AW274" s="13" t="s">
        <v>35</v>
      </c>
      <c r="AX274" s="13" t="s">
        <v>75</v>
      </c>
      <c r="AY274" s="233" t="s">
        <v>128</v>
      </c>
    </row>
    <row r="275" s="14" customFormat="1">
      <c r="A275" s="14"/>
      <c r="B275" s="234"/>
      <c r="C275" s="235"/>
      <c r="D275" s="224" t="s">
        <v>139</v>
      </c>
      <c r="E275" s="236" t="s">
        <v>19</v>
      </c>
      <c r="F275" s="237" t="s">
        <v>141</v>
      </c>
      <c r="G275" s="235"/>
      <c r="H275" s="238">
        <v>28.649999999999999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139</v>
      </c>
      <c r="AU275" s="244" t="s">
        <v>148</v>
      </c>
      <c r="AV275" s="14" t="s">
        <v>135</v>
      </c>
      <c r="AW275" s="14" t="s">
        <v>35</v>
      </c>
      <c r="AX275" s="14" t="s">
        <v>83</v>
      </c>
      <c r="AY275" s="244" t="s">
        <v>128</v>
      </c>
    </row>
    <row r="276" s="2" customFormat="1" ht="16.5" customHeight="1">
      <c r="A276" s="38"/>
      <c r="B276" s="39"/>
      <c r="C276" s="245" t="s">
        <v>372</v>
      </c>
      <c r="D276" s="245" t="s">
        <v>221</v>
      </c>
      <c r="E276" s="246" t="s">
        <v>373</v>
      </c>
      <c r="F276" s="247" t="s">
        <v>374</v>
      </c>
      <c r="G276" s="248" t="s">
        <v>184</v>
      </c>
      <c r="H276" s="249">
        <v>7</v>
      </c>
      <c r="I276" s="250"/>
      <c r="J276" s="251">
        <f>ROUND(I276*H276,2)</f>
        <v>0</v>
      </c>
      <c r="K276" s="247" t="s">
        <v>134</v>
      </c>
      <c r="L276" s="252"/>
      <c r="M276" s="253" t="s">
        <v>19</v>
      </c>
      <c r="N276" s="254" t="s">
        <v>46</v>
      </c>
      <c r="O276" s="84"/>
      <c r="P276" s="213">
        <f>O276*H276</f>
        <v>0</v>
      </c>
      <c r="Q276" s="213">
        <v>0.024</v>
      </c>
      <c r="R276" s="213">
        <f>Q276*H276</f>
        <v>0.16800000000000001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176</v>
      </c>
      <c r="AT276" s="215" t="s">
        <v>221</v>
      </c>
      <c r="AU276" s="215" t="s">
        <v>148</v>
      </c>
      <c r="AY276" s="17" t="s">
        <v>128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83</v>
      </c>
      <c r="BK276" s="216">
        <f>ROUND(I276*H276,2)</f>
        <v>0</v>
      </c>
      <c r="BL276" s="17" t="s">
        <v>135</v>
      </c>
      <c r="BM276" s="215" t="s">
        <v>375</v>
      </c>
    </row>
    <row r="277" s="13" customFormat="1">
      <c r="A277" s="13"/>
      <c r="B277" s="222"/>
      <c r="C277" s="223"/>
      <c r="D277" s="224" t="s">
        <v>139</v>
      </c>
      <c r="E277" s="225" t="s">
        <v>19</v>
      </c>
      <c r="F277" s="226" t="s">
        <v>376</v>
      </c>
      <c r="G277" s="223"/>
      <c r="H277" s="227">
        <v>6.2149999999999999</v>
      </c>
      <c r="I277" s="228"/>
      <c r="J277" s="223"/>
      <c r="K277" s="223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139</v>
      </c>
      <c r="AU277" s="233" t="s">
        <v>148</v>
      </c>
      <c r="AV277" s="13" t="s">
        <v>85</v>
      </c>
      <c r="AW277" s="13" t="s">
        <v>35</v>
      </c>
      <c r="AX277" s="13" t="s">
        <v>75</v>
      </c>
      <c r="AY277" s="233" t="s">
        <v>128</v>
      </c>
    </row>
    <row r="278" s="13" customFormat="1">
      <c r="A278" s="13"/>
      <c r="B278" s="222"/>
      <c r="C278" s="223"/>
      <c r="D278" s="224" t="s">
        <v>139</v>
      </c>
      <c r="E278" s="225" t="s">
        <v>19</v>
      </c>
      <c r="F278" s="226" t="s">
        <v>377</v>
      </c>
      <c r="G278" s="223"/>
      <c r="H278" s="227">
        <v>7</v>
      </c>
      <c r="I278" s="228"/>
      <c r="J278" s="223"/>
      <c r="K278" s="223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139</v>
      </c>
      <c r="AU278" s="233" t="s">
        <v>148</v>
      </c>
      <c r="AV278" s="13" t="s">
        <v>85</v>
      </c>
      <c r="AW278" s="13" t="s">
        <v>35</v>
      </c>
      <c r="AX278" s="13" t="s">
        <v>83</v>
      </c>
      <c r="AY278" s="233" t="s">
        <v>128</v>
      </c>
    </row>
    <row r="279" s="12" customFormat="1" ht="20.88" customHeight="1">
      <c r="A279" s="12"/>
      <c r="B279" s="188"/>
      <c r="C279" s="189"/>
      <c r="D279" s="190" t="s">
        <v>74</v>
      </c>
      <c r="E279" s="202" t="s">
        <v>378</v>
      </c>
      <c r="F279" s="202" t="s">
        <v>379</v>
      </c>
      <c r="G279" s="189"/>
      <c r="H279" s="189"/>
      <c r="I279" s="192"/>
      <c r="J279" s="203">
        <f>BK279</f>
        <v>0</v>
      </c>
      <c r="K279" s="189"/>
      <c r="L279" s="194"/>
      <c r="M279" s="195"/>
      <c r="N279" s="196"/>
      <c r="O279" s="196"/>
      <c r="P279" s="197">
        <f>SUM(P280:P283)</f>
        <v>0</v>
      </c>
      <c r="Q279" s="196"/>
      <c r="R279" s="197">
        <f>SUM(R280:R283)</f>
        <v>0.0032948999999999999</v>
      </c>
      <c r="S279" s="196"/>
      <c r="T279" s="198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9" t="s">
        <v>83</v>
      </c>
      <c r="AT279" s="200" t="s">
        <v>74</v>
      </c>
      <c r="AU279" s="200" t="s">
        <v>85</v>
      </c>
      <c r="AY279" s="199" t="s">
        <v>128</v>
      </c>
      <c r="BK279" s="201">
        <f>SUM(BK280:BK283)</f>
        <v>0</v>
      </c>
    </row>
    <row r="280" s="2" customFormat="1" ht="24.15" customHeight="1">
      <c r="A280" s="38"/>
      <c r="B280" s="39"/>
      <c r="C280" s="204" t="s">
        <v>380</v>
      </c>
      <c r="D280" s="204" t="s">
        <v>130</v>
      </c>
      <c r="E280" s="205" t="s">
        <v>381</v>
      </c>
      <c r="F280" s="206" t="s">
        <v>382</v>
      </c>
      <c r="G280" s="207" t="s">
        <v>133</v>
      </c>
      <c r="H280" s="208">
        <v>15.69</v>
      </c>
      <c r="I280" s="209"/>
      <c r="J280" s="210">
        <f>ROUND(I280*H280,2)</f>
        <v>0</v>
      </c>
      <c r="K280" s="206" t="s">
        <v>134</v>
      </c>
      <c r="L280" s="44"/>
      <c r="M280" s="211" t="s">
        <v>19</v>
      </c>
      <c r="N280" s="212" t="s">
        <v>46</v>
      </c>
      <c r="O280" s="84"/>
      <c r="P280" s="213">
        <f>O280*H280</f>
        <v>0</v>
      </c>
      <c r="Q280" s="213">
        <v>0.00021000000000000001</v>
      </c>
      <c r="R280" s="213">
        <f>Q280*H280</f>
        <v>0.0032948999999999999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135</v>
      </c>
      <c r="AT280" s="215" t="s">
        <v>130</v>
      </c>
      <c r="AU280" s="215" t="s">
        <v>148</v>
      </c>
      <c r="AY280" s="17" t="s">
        <v>128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83</v>
      </c>
      <c r="BK280" s="216">
        <f>ROUND(I280*H280,2)</f>
        <v>0</v>
      </c>
      <c r="BL280" s="17" t="s">
        <v>135</v>
      </c>
      <c r="BM280" s="215" t="s">
        <v>383</v>
      </c>
    </row>
    <row r="281" s="2" customFormat="1">
      <c r="A281" s="38"/>
      <c r="B281" s="39"/>
      <c r="C281" s="40"/>
      <c r="D281" s="217" t="s">
        <v>137</v>
      </c>
      <c r="E281" s="40"/>
      <c r="F281" s="218" t="s">
        <v>384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137</v>
      </c>
      <c r="AU281" s="17" t="s">
        <v>148</v>
      </c>
    </row>
    <row r="282" s="13" customFormat="1">
      <c r="A282" s="13"/>
      <c r="B282" s="222"/>
      <c r="C282" s="223"/>
      <c r="D282" s="224" t="s">
        <v>139</v>
      </c>
      <c r="E282" s="225" t="s">
        <v>19</v>
      </c>
      <c r="F282" s="226" t="s">
        <v>385</v>
      </c>
      <c r="G282" s="223"/>
      <c r="H282" s="227">
        <v>15.69</v>
      </c>
      <c r="I282" s="228"/>
      <c r="J282" s="223"/>
      <c r="K282" s="223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139</v>
      </c>
      <c r="AU282" s="233" t="s">
        <v>148</v>
      </c>
      <c r="AV282" s="13" t="s">
        <v>85</v>
      </c>
      <c r="AW282" s="13" t="s">
        <v>35</v>
      </c>
      <c r="AX282" s="13" t="s">
        <v>75</v>
      </c>
      <c r="AY282" s="233" t="s">
        <v>128</v>
      </c>
    </row>
    <row r="283" s="14" customFormat="1">
      <c r="A283" s="14"/>
      <c r="B283" s="234"/>
      <c r="C283" s="235"/>
      <c r="D283" s="224" t="s">
        <v>139</v>
      </c>
      <c r="E283" s="236" t="s">
        <v>19</v>
      </c>
      <c r="F283" s="237" t="s">
        <v>141</v>
      </c>
      <c r="G283" s="235"/>
      <c r="H283" s="238">
        <v>15.69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139</v>
      </c>
      <c r="AU283" s="244" t="s">
        <v>148</v>
      </c>
      <c r="AV283" s="14" t="s">
        <v>135</v>
      </c>
      <c r="AW283" s="14" t="s">
        <v>35</v>
      </c>
      <c r="AX283" s="14" t="s">
        <v>83</v>
      </c>
      <c r="AY283" s="244" t="s">
        <v>128</v>
      </c>
    </row>
    <row r="284" s="12" customFormat="1" ht="20.88" customHeight="1">
      <c r="A284" s="12"/>
      <c r="B284" s="188"/>
      <c r="C284" s="189"/>
      <c r="D284" s="190" t="s">
        <v>74</v>
      </c>
      <c r="E284" s="202" t="s">
        <v>386</v>
      </c>
      <c r="F284" s="202" t="s">
        <v>387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SUM(P285:P299)</f>
        <v>0</v>
      </c>
      <c r="Q284" s="196"/>
      <c r="R284" s="197">
        <f>SUM(R285:R299)</f>
        <v>0.021227599999999996</v>
      </c>
      <c r="S284" s="196"/>
      <c r="T284" s="198">
        <f>SUM(T285:T299)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9" t="s">
        <v>83</v>
      </c>
      <c r="AT284" s="200" t="s">
        <v>74</v>
      </c>
      <c r="AU284" s="200" t="s">
        <v>85</v>
      </c>
      <c r="AY284" s="199" t="s">
        <v>128</v>
      </c>
      <c r="BK284" s="201">
        <f>SUM(BK285:BK299)</f>
        <v>0</v>
      </c>
    </row>
    <row r="285" s="2" customFormat="1" ht="24.15" customHeight="1">
      <c r="A285" s="38"/>
      <c r="B285" s="39"/>
      <c r="C285" s="204" t="s">
        <v>388</v>
      </c>
      <c r="D285" s="204" t="s">
        <v>130</v>
      </c>
      <c r="E285" s="205" t="s">
        <v>389</v>
      </c>
      <c r="F285" s="206" t="s">
        <v>390</v>
      </c>
      <c r="G285" s="207" t="s">
        <v>144</v>
      </c>
      <c r="H285" s="208">
        <v>36</v>
      </c>
      <c r="I285" s="209"/>
      <c r="J285" s="210">
        <f>ROUND(I285*H285,2)</f>
        <v>0</v>
      </c>
      <c r="K285" s="206" t="s">
        <v>134</v>
      </c>
      <c r="L285" s="44"/>
      <c r="M285" s="211" t="s">
        <v>19</v>
      </c>
      <c r="N285" s="212" t="s">
        <v>46</v>
      </c>
      <c r="O285" s="84"/>
      <c r="P285" s="213">
        <f>O285*H285</f>
        <v>0</v>
      </c>
      <c r="Q285" s="213">
        <v>4.0000000000000003E-05</v>
      </c>
      <c r="R285" s="213">
        <f>Q285*H285</f>
        <v>0.0014400000000000001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135</v>
      </c>
      <c r="AT285" s="215" t="s">
        <v>130</v>
      </c>
      <c r="AU285" s="215" t="s">
        <v>148</v>
      </c>
      <c r="AY285" s="17" t="s">
        <v>128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83</v>
      </c>
      <c r="BK285" s="216">
        <f>ROUND(I285*H285,2)</f>
        <v>0</v>
      </c>
      <c r="BL285" s="17" t="s">
        <v>135</v>
      </c>
      <c r="BM285" s="215" t="s">
        <v>391</v>
      </c>
    </row>
    <row r="286" s="2" customFormat="1">
      <c r="A286" s="38"/>
      <c r="B286" s="39"/>
      <c r="C286" s="40"/>
      <c r="D286" s="217" t="s">
        <v>137</v>
      </c>
      <c r="E286" s="40"/>
      <c r="F286" s="218" t="s">
        <v>392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137</v>
      </c>
      <c r="AU286" s="17" t="s">
        <v>148</v>
      </c>
    </row>
    <row r="287" s="13" customFormat="1">
      <c r="A287" s="13"/>
      <c r="B287" s="222"/>
      <c r="C287" s="223"/>
      <c r="D287" s="224" t="s">
        <v>139</v>
      </c>
      <c r="E287" s="225" t="s">
        <v>19</v>
      </c>
      <c r="F287" s="226" t="s">
        <v>393</v>
      </c>
      <c r="G287" s="223"/>
      <c r="H287" s="227">
        <v>36</v>
      </c>
      <c r="I287" s="228"/>
      <c r="J287" s="223"/>
      <c r="K287" s="223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139</v>
      </c>
      <c r="AU287" s="233" t="s">
        <v>148</v>
      </c>
      <c r="AV287" s="13" t="s">
        <v>85</v>
      </c>
      <c r="AW287" s="13" t="s">
        <v>35</v>
      </c>
      <c r="AX287" s="13" t="s">
        <v>75</v>
      </c>
      <c r="AY287" s="233" t="s">
        <v>128</v>
      </c>
    </row>
    <row r="288" s="14" customFormat="1">
      <c r="A288" s="14"/>
      <c r="B288" s="234"/>
      <c r="C288" s="235"/>
      <c r="D288" s="224" t="s">
        <v>139</v>
      </c>
      <c r="E288" s="236" t="s">
        <v>19</v>
      </c>
      <c r="F288" s="237" t="s">
        <v>141</v>
      </c>
      <c r="G288" s="235"/>
      <c r="H288" s="238">
        <v>36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139</v>
      </c>
      <c r="AU288" s="244" t="s">
        <v>148</v>
      </c>
      <c r="AV288" s="14" t="s">
        <v>135</v>
      </c>
      <c r="AW288" s="14" t="s">
        <v>35</v>
      </c>
      <c r="AX288" s="14" t="s">
        <v>83</v>
      </c>
      <c r="AY288" s="244" t="s">
        <v>128</v>
      </c>
    </row>
    <row r="289" s="2" customFormat="1" ht="21.75" customHeight="1">
      <c r="A289" s="38"/>
      <c r="B289" s="39"/>
      <c r="C289" s="204" t="s">
        <v>394</v>
      </c>
      <c r="D289" s="204" t="s">
        <v>130</v>
      </c>
      <c r="E289" s="205" t="s">
        <v>395</v>
      </c>
      <c r="F289" s="206" t="s">
        <v>396</v>
      </c>
      <c r="G289" s="207" t="s">
        <v>144</v>
      </c>
      <c r="H289" s="208">
        <v>36</v>
      </c>
      <c r="I289" s="209"/>
      <c r="J289" s="210">
        <f>ROUND(I289*H289,2)</f>
        <v>0</v>
      </c>
      <c r="K289" s="206" t="s">
        <v>134</v>
      </c>
      <c r="L289" s="44"/>
      <c r="M289" s="211" t="s">
        <v>19</v>
      </c>
      <c r="N289" s="212" t="s">
        <v>46</v>
      </c>
      <c r="O289" s="84"/>
      <c r="P289" s="213">
        <f>O289*H289</f>
        <v>0</v>
      </c>
      <c r="Q289" s="213">
        <v>6.9999999999999994E-05</v>
      </c>
      <c r="R289" s="213">
        <f>Q289*H289</f>
        <v>0.0025199999999999997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135</v>
      </c>
      <c r="AT289" s="215" t="s">
        <v>130</v>
      </c>
      <c r="AU289" s="215" t="s">
        <v>148</v>
      </c>
      <c r="AY289" s="17" t="s">
        <v>128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83</v>
      </c>
      <c r="BK289" s="216">
        <f>ROUND(I289*H289,2)</f>
        <v>0</v>
      </c>
      <c r="BL289" s="17" t="s">
        <v>135</v>
      </c>
      <c r="BM289" s="215" t="s">
        <v>397</v>
      </c>
    </row>
    <row r="290" s="2" customFormat="1">
      <c r="A290" s="38"/>
      <c r="B290" s="39"/>
      <c r="C290" s="40"/>
      <c r="D290" s="217" t="s">
        <v>137</v>
      </c>
      <c r="E290" s="40"/>
      <c r="F290" s="218" t="s">
        <v>398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137</v>
      </c>
      <c r="AU290" s="17" t="s">
        <v>148</v>
      </c>
    </row>
    <row r="291" s="13" customFormat="1">
      <c r="A291" s="13"/>
      <c r="B291" s="222"/>
      <c r="C291" s="223"/>
      <c r="D291" s="224" t="s">
        <v>139</v>
      </c>
      <c r="E291" s="225" t="s">
        <v>19</v>
      </c>
      <c r="F291" s="226" t="s">
        <v>393</v>
      </c>
      <c r="G291" s="223"/>
      <c r="H291" s="227">
        <v>36</v>
      </c>
      <c r="I291" s="228"/>
      <c r="J291" s="223"/>
      <c r="K291" s="223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139</v>
      </c>
      <c r="AU291" s="233" t="s">
        <v>148</v>
      </c>
      <c r="AV291" s="13" t="s">
        <v>85</v>
      </c>
      <c r="AW291" s="13" t="s">
        <v>35</v>
      </c>
      <c r="AX291" s="13" t="s">
        <v>75</v>
      </c>
      <c r="AY291" s="233" t="s">
        <v>128</v>
      </c>
    </row>
    <row r="292" s="14" customFormat="1">
      <c r="A292" s="14"/>
      <c r="B292" s="234"/>
      <c r="C292" s="235"/>
      <c r="D292" s="224" t="s">
        <v>139</v>
      </c>
      <c r="E292" s="236" t="s">
        <v>19</v>
      </c>
      <c r="F292" s="237" t="s">
        <v>141</v>
      </c>
      <c r="G292" s="235"/>
      <c r="H292" s="238">
        <v>36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4" t="s">
        <v>139</v>
      </c>
      <c r="AU292" s="244" t="s">
        <v>148</v>
      </c>
      <c r="AV292" s="14" t="s">
        <v>135</v>
      </c>
      <c r="AW292" s="14" t="s">
        <v>35</v>
      </c>
      <c r="AX292" s="14" t="s">
        <v>83</v>
      </c>
      <c r="AY292" s="244" t="s">
        <v>128</v>
      </c>
    </row>
    <row r="293" s="2" customFormat="1" ht="24.15" customHeight="1">
      <c r="A293" s="38"/>
      <c r="B293" s="39"/>
      <c r="C293" s="204" t="s">
        <v>399</v>
      </c>
      <c r="D293" s="204" t="s">
        <v>130</v>
      </c>
      <c r="E293" s="205" t="s">
        <v>400</v>
      </c>
      <c r="F293" s="206" t="s">
        <v>401</v>
      </c>
      <c r="G293" s="207" t="s">
        <v>144</v>
      </c>
      <c r="H293" s="208">
        <v>128</v>
      </c>
      <c r="I293" s="209"/>
      <c r="J293" s="210">
        <f>ROUND(I293*H293,2)</f>
        <v>0</v>
      </c>
      <c r="K293" s="206" t="s">
        <v>19</v>
      </c>
      <c r="L293" s="44"/>
      <c r="M293" s="211" t="s">
        <v>19</v>
      </c>
      <c r="N293" s="212" t="s">
        <v>46</v>
      </c>
      <c r="O293" s="84"/>
      <c r="P293" s="213">
        <f>O293*H293</f>
        <v>0</v>
      </c>
      <c r="Q293" s="213">
        <v>0.00012999999999999999</v>
      </c>
      <c r="R293" s="213">
        <f>Q293*H293</f>
        <v>0.016639999999999999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135</v>
      </c>
      <c r="AT293" s="215" t="s">
        <v>130</v>
      </c>
      <c r="AU293" s="215" t="s">
        <v>148</v>
      </c>
      <c r="AY293" s="17" t="s">
        <v>128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83</v>
      </c>
      <c r="BK293" s="216">
        <f>ROUND(I293*H293,2)</f>
        <v>0</v>
      </c>
      <c r="BL293" s="17" t="s">
        <v>135</v>
      </c>
      <c r="BM293" s="215" t="s">
        <v>402</v>
      </c>
    </row>
    <row r="294" s="13" customFormat="1">
      <c r="A294" s="13"/>
      <c r="B294" s="222"/>
      <c r="C294" s="223"/>
      <c r="D294" s="224" t="s">
        <v>139</v>
      </c>
      <c r="E294" s="225" t="s">
        <v>19</v>
      </c>
      <c r="F294" s="226" t="s">
        <v>403</v>
      </c>
      <c r="G294" s="223"/>
      <c r="H294" s="227">
        <v>128</v>
      </c>
      <c r="I294" s="228"/>
      <c r="J294" s="223"/>
      <c r="K294" s="223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139</v>
      </c>
      <c r="AU294" s="233" t="s">
        <v>148</v>
      </c>
      <c r="AV294" s="13" t="s">
        <v>85</v>
      </c>
      <c r="AW294" s="13" t="s">
        <v>35</v>
      </c>
      <c r="AX294" s="13" t="s">
        <v>75</v>
      </c>
      <c r="AY294" s="233" t="s">
        <v>128</v>
      </c>
    </row>
    <row r="295" s="14" customFormat="1">
      <c r="A295" s="14"/>
      <c r="B295" s="234"/>
      <c r="C295" s="235"/>
      <c r="D295" s="224" t="s">
        <v>139</v>
      </c>
      <c r="E295" s="236" t="s">
        <v>19</v>
      </c>
      <c r="F295" s="237" t="s">
        <v>141</v>
      </c>
      <c r="G295" s="235"/>
      <c r="H295" s="238">
        <v>128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139</v>
      </c>
      <c r="AU295" s="244" t="s">
        <v>148</v>
      </c>
      <c r="AV295" s="14" t="s">
        <v>135</v>
      </c>
      <c r="AW295" s="14" t="s">
        <v>35</v>
      </c>
      <c r="AX295" s="14" t="s">
        <v>83</v>
      </c>
      <c r="AY295" s="244" t="s">
        <v>128</v>
      </c>
    </row>
    <row r="296" s="2" customFormat="1" ht="24.15" customHeight="1">
      <c r="A296" s="38"/>
      <c r="B296" s="39"/>
      <c r="C296" s="204" t="s">
        <v>404</v>
      </c>
      <c r="D296" s="204" t="s">
        <v>130</v>
      </c>
      <c r="E296" s="205" t="s">
        <v>405</v>
      </c>
      <c r="F296" s="206" t="s">
        <v>406</v>
      </c>
      <c r="G296" s="207" t="s">
        <v>133</v>
      </c>
      <c r="H296" s="208">
        <v>15.69</v>
      </c>
      <c r="I296" s="209"/>
      <c r="J296" s="210">
        <f>ROUND(I296*H296,2)</f>
        <v>0</v>
      </c>
      <c r="K296" s="206" t="s">
        <v>134</v>
      </c>
      <c r="L296" s="44"/>
      <c r="M296" s="211" t="s">
        <v>19</v>
      </c>
      <c r="N296" s="212" t="s">
        <v>46</v>
      </c>
      <c r="O296" s="84"/>
      <c r="P296" s="213">
        <f>O296*H296</f>
        <v>0</v>
      </c>
      <c r="Q296" s="213">
        <v>4.0000000000000003E-05</v>
      </c>
      <c r="R296" s="213">
        <f>Q296*H296</f>
        <v>0.00062760000000000008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135</v>
      </c>
      <c r="AT296" s="215" t="s">
        <v>130</v>
      </c>
      <c r="AU296" s="215" t="s">
        <v>148</v>
      </c>
      <c r="AY296" s="17" t="s">
        <v>128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83</v>
      </c>
      <c r="BK296" s="216">
        <f>ROUND(I296*H296,2)</f>
        <v>0</v>
      </c>
      <c r="BL296" s="17" t="s">
        <v>135</v>
      </c>
      <c r="BM296" s="215" t="s">
        <v>407</v>
      </c>
    </row>
    <row r="297" s="2" customFormat="1">
      <c r="A297" s="38"/>
      <c r="B297" s="39"/>
      <c r="C297" s="40"/>
      <c r="D297" s="217" t="s">
        <v>137</v>
      </c>
      <c r="E297" s="40"/>
      <c r="F297" s="218" t="s">
        <v>408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148</v>
      </c>
    </row>
    <row r="298" s="13" customFormat="1">
      <c r="A298" s="13"/>
      <c r="B298" s="222"/>
      <c r="C298" s="223"/>
      <c r="D298" s="224" t="s">
        <v>139</v>
      </c>
      <c r="E298" s="225" t="s">
        <v>19</v>
      </c>
      <c r="F298" s="226" t="s">
        <v>385</v>
      </c>
      <c r="G298" s="223"/>
      <c r="H298" s="227">
        <v>15.69</v>
      </c>
      <c r="I298" s="228"/>
      <c r="J298" s="223"/>
      <c r="K298" s="223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139</v>
      </c>
      <c r="AU298" s="233" t="s">
        <v>148</v>
      </c>
      <c r="AV298" s="13" t="s">
        <v>85</v>
      </c>
      <c r="AW298" s="13" t="s">
        <v>35</v>
      </c>
      <c r="AX298" s="13" t="s">
        <v>75</v>
      </c>
      <c r="AY298" s="233" t="s">
        <v>128</v>
      </c>
    </row>
    <row r="299" s="14" customFormat="1">
      <c r="A299" s="14"/>
      <c r="B299" s="234"/>
      <c r="C299" s="235"/>
      <c r="D299" s="224" t="s">
        <v>139</v>
      </c>
      <c r="E299" s="236" t="s">
        <v>19</v>
      </c>
      <c r="F299" s="237" t="s">
        <v>141</v>
      </c>
      <c r="G299" s="235"/>
      <c r="H299" s="238">
        <v>15.69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139</v>
      </c>
      <c r="AU299" s="244" t="s">
        <v>148</v>
      </c>
      <c r="AV299" s="14" t="s">
        <v>135</v>
      </c>
      <c r="AW299" s="14" t="s">
        <v>35</v>
      </c>
      <c r="AX299" s="14" t="s">
        <v>83</v>
      </c>
      <c r="AY299" s="244" t="s">
        <v>128</v>
      </c>
    </row>
    <row r="300" s="12" customFormat="1" ht="20.88" customHeight="1">
      <c r="A300" s="12"/>
      <c r="B300" s="188"/>
      <c r="C300" s="189"/>
      <c r="D300" s="190" t="s">
        <v>74</v>
      </c>
      <c r="E300" s="202" t="s">
        <v>409</v>
      </c>
      <c r="F300" s="202" t="s">
        <v>410</v>
      </c>
      <c r="G300" s="189"/>
      <c r="H300" s="189"/>
      <c r="I300" s="192"/>
      <c r="J300" s="203">
        <f>BK300</f>
        <v>0</v>
      </c>
      <c r="K300" s="189"/>
      <c r="L300" s="194"/>
      <c r="M300" s="195"/>
      <c r="N300" s="196"/>
      <c r="O300" s="196"/>
      <c r="P300" s="197">
        <f>SUM(P301:P309)</f>
        <v>0</v>
      </c>
      <c r="Q300" s="196"/>
      <c r="R300" s="197">
        <f>SUM(R301:R309)</f>
        <v>0</v>
      </c>
      <c r="S300" s="196"/>
      <c r="T300" s="198">
        <f>SUM(T301:T309)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9" t="s">
        <v>83</v>
      </c>
      <c r="AT300" s="200" t="s">
        <v>74</v>
      </c>
      <c r="AU300" s="200" t="s">
        <v>85</v>
      </c>
      <c r="AY300" s="199" t="s">
        <v>128</v>
      </c>
      <c r="BK300" s="201">
        <f>SUM(BK301:BK309)</f>
        <v>0</v>
      </c>
    </row>
    <row r="301" s="2" customFormat="1" ht="33" customHeight="1">
      <c r="A301" s="38"/>
      <c r="B301" s="39"/>
      <c r="C301" s="204" t="s">
        <v>411</v>
      </c>
      <c r="D301" s="204" t="s">
        <v>130</v>
      </c>
      <c r="E301" s="205" t="s">
        <v>412</v>
      </c>
      <c r="F301" s="206" t="s">
        <v>413</v>
      </c>
      <c r="G301" s="207" t="s">
        <v>133</v>
      </c>
      <c r="H301" s="208">
        <v>9.6899999999999995</v>
      </c>
      <c r="I301" s="209"/>
      <c r="J301" s="210">
        <f>ROUND(I301*H301,2)</f>
        <v>0</v>
      </c>
      <c r="K301" s="206" t="s">
        <v>134</v>
      </c>
      <c r="L301" s="44"/>
      <c r="M301" s="211" t="s">
        <v>19</v>
      </c>
      <c r="N301" s="212" t="s">
        <v>46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135</v>
      </c>
      <c r="AT301" s="215" t="s">
        <v>130</v>
      </c>
      <c r="AU301" s="215" t="s">
        <v>148</v>
      </c>
      <c r="AY301" s="17" t="s">
        <v>128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83</v>
      </c>
      <c r="BK301" s="216">
        <f>ROUND(I301*H301,2)</f>
        <v>0</v>
      </c>
      <c r="BL301" s="17" t="s">
        <v>135</v>
      </c>
      <c r="BM301" s="215" t="s">
        <v>414</v>
      </c>
    </row>
    <row r="302" s="2" customFormat="1">
      <c r="A302" s="38"/>
      <c r="B302" s="39"/>
      <c r="C302" s="40"/>
      <c r="D302" s="217" t="s">
        <v>137</v>
      </c>
      <c r="E302" s="40"/>
      <c r="F302" s="218" t="s">
        <v>415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137</v>
      </c>
      <c r="AU302" s="17" t="s">
        <v>148</v>
      </c>
    </row>
    <row r="303" s="13" customFormat="1">
      <c r="A303" s="13"/>
      <c r="B303" s="222"/>
      <c r="C303" s="223"/>
      <c r="D303" s="224" t="s">
        <v>139</v>
      </c>
      <c r="E303" s="225" t="s">
        <v>19</v>
      </c>
      <c r="F303" s="226" t="s">
        <v>174</v>
      </c>
      <c r="G303" s="223"/>
      <c r="H303" s="227">
        <v>9.3800000000000008</v>
      </c>
      <c r="I303" s="228"/>
      <c r="J303" s="223"/>
      <c r="K303" s="223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139</v>
      </c>
      <c r="AU303" s="233" t="s">
        <v>148</v>
      </c>
      <c r="AV303" s="13" t="s">
        <v>85</v>
      </c>
      <c r="AW303" s="13" t="s">
        <v>35</v>
      </c>
      <c r="AX303" s="13" t="s">
        <v>75</v>
      </c>
      <c r="AY303" s="233" t="s">
        <v>128</v>
      </c>
    </row>
    <row r="304" s="13" customFormat="1">
      <c r="A304" s="13"/>
      <c r="B304" s="222"/>
      <c r="C304" s="223"/>
      <c r="D304" s="224" t="s">
        <v>139</v>
      </c>
      <c r="E304" s="225" t="s">
        <v>19</v>
      </c>
      <c r="F304" s="226" t="s">
        <v>175</v>
      </c>
      <c r="G304" s="223"/>
      <c r="H304" s="227">
        <v>0.31</v>
      </c>
      <c r="I304" s="228"/>
      <c r="J304" s="223"/>
      <c r="K304" s="223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139</v>
      </c>
      <c r="AU304" s="233" t="s">
        <v>148</v>
      </c>
      <c r="AV304" s="13" t="s">
        <v>85</v>
      </c>
      <c r="AW304" s="13" t="s">
        <v>35</v>
      </c>
      <c r="AX304" s="13" t="s">
        <v>75</v>
      </c>
      <c r="AY304" s="233" t="s">
        <v>128</v>
      </c>
    </row>
    <row r="305" s="14" customFormat="1">
      <c r="A305" s="14"/>
      <c r="B305" s="234"/>
      <c r="C305" s="235"/>
      <c r="D305" s="224" t="s">
        <v>139</v>
      </c>
      <c r="E305" s="236" t="s">
        <v>19</v>
      </c>
      <c r="F305" s="237" t="s">
        <v>141</v>
      </c>
      <c r="G305" s="235"/>
      <c r="H305" s="238">
        <v>9.6900000000000013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139</v>
      </c>
      <c r="AU305" s="244" t="s">
        <v>148</v>
      </c>
      <c r="AV305" s="14" t="s">
        <v>135</v>
      </c>
      <c r="AW305" s="14" t="s">
        <v>35</v>
      </c>
      <c r="AX305" s="14" t="s">
        <v>83</v>
      </c>
      <c r="AY305" s="244" t="s">
        <v>128</v>
      </c>
    </row>
    <row r="306" s="2" customFormat="1" ht="37.8" customHeight="1">
      <c r="A306" s="38"/>
      <c r="B306" s="39"/>
      <c r="C306" s="204" t="s">
        <v>416</v>
      </c>
      <c r="D306" s="204" t="s">
        <v>130</v>
      </c>
      <c r="E306" s="205" t="s">
        <v>417</v>
      </c>
      <c r="F306" s="206" t="s">
        <v>418</v>
      </c>
      <c r="G306" s="207" t="s">
        <v>184</v>
      </c>
      <c r="H306" s="208">
        <v>23</v>
      </c>
      <c r="I306" s="209"/>
      <c r="J306" s="210">
        <f>ROUND(I306*H306,2)</f>
        <v>0</v>
      </c>
      <c r="K306" s="206" t="s">
        <v>134</v>
      </c>
      <c r="L306" s="44"/>
      <c r="M306" s="211" t="s">
        <v>19</v>
      </c>
      <c r="N306" s="212" t="s">
        <v>46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135</v>
      </c>
      <c r="AT306" s="215" t="s">
        <v>130</v>
      </c>
      <c r="AU306" s="215" t="s">
        <v>148</v>
      </c>
      <c r="AY306" s="17" t="s">
        <v>128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83</v>
      </c>
      <c r="BK306" s="216">
        <f>ROUND(I306*H306,2)</f>
        <v>0</v>
      </c>
      <c r="BL306" s="17" t="s">
        <v>135</v>
      </c>
      <c r="BM306" s="215" t="s">
        <v>419</v>
      </c>
    </row>
    <row r="307" s="2" customFormat="1">
      <c r="A307" s="38"/>
      <c r="B307" s="39"/>
      <c r="C307" s="40"/>
      <c r="D307" s="217" t="s">
        <v>137</v>
      </c>
      <c r="E307" s="40"/>
      <c r="F307" s="218" t="s">
        <v>420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137</v>
      </c>
      <c r="AU307" s="17" t="s">
        <v>148</v>
      </c>
    </row>
    <row r="308" s="13" customFormat="1">
      <c r="A308" s="13"/>
      <c r="B308" s="222"/>
      <c r="C308" s="223"/>
      <c r="D308" s="224" t="s">
        <v>139</v>
      </c>
      <c r="E308" s="225" t="s">
        <v>19</v>
      </c>
      <c r="F308" s="226" t="s">
        <v>421</v>
      </c>
      <c r="G308" s="223"/>
      <c r="H308" s="227">
        <v>23</v>
      </c>
      <c r="I308" s="228"/>
      <c r="J308" s="223"/>
      <c r="K308" s="223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139</v>
      </c>
      <c r="AU308" s="233" t="s">
        <v>148</v>
      </c>
      <c r="AV308" s="13" t="s">
        <v>85</v>
      </c>
      <c r="AW308" s="13" t="s">
        <v>35</v>
      </c>
      <c r="AX308" s="13" t="s">
        <v>75</v>
      </c>
      <c r="AY308" s="233" t="s">
        <v>128</v>
      </c>
    </row>
    <row r="309" s="14" customFormat="1">
      <c r="A309" s="14"/>
      <c r="B309" s="234"/>
      <c r="C309" s="235"/>
      <c r="D309" s="224" t="s">
        <v>139</v>
      </c>
      <c r="E309" s="236" t="s">
        <v>19</v>
      </c>
      <c r="F309" s="237" t="s">
        <v>141</v>
      </c>
      <c r="G309" s="235"/>
      <c r="H309" s="238">
        <v>23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139</v>
      </c>
      <c r="AU309" s="244" t="s">
        <v>148</v>
      </c>
      <c r="AV309" s="14" t="s">
        <v>135</v>
      </c>
      <c r="AW309" s="14" t="s">
        <v>35</v>
      </c>
      <c r="AX309" s="14" t="s">
        <v>83</v>
      </c>
      <c r="AY309" s="244" t="s">
        <v>128</v>
      </c>
    </row>
    <row r="310" s="12" customFormat="1" ht="22.8" customHeight="1">
      <c r="A310" s="12"/>
      <c r="B310" s="188"/>
      <c r="C310" s="189"/>
      <c r="D310" s="190" t="s">
        <v>74</v>
      </c>
      <c r="E310" s="202" t="s">
        <v>422</v>
      </c>
      <c r="F310" s="202" t="s">
        <v>423</v>
      </c>
      <c r="G310" s="189"/>
      <c r="H310" s="189"/>
      <c r="I310" s="192"/>
      <c r="J310" s="203">
        <f>BK310</f>
        <v>0</v>
      </c>
      <c r="K310" s="189"/>
      <c r="L310" s="194"/>
      <c r="M310" s="195"/>
      <c r="N310" s="196"/>
      <c r="O310" s="196"/>
      <c r="P310" s="197">
        <f>SUM(P311:P312)</f>
        <v>0</v>
      </c>
      <c r="Q310" s="196"/>
      <c r="R310" s="197">
        <f>SUM(R311:R312)</f>
        <v>0</v>
      </c>
      <c r="S310" s="196"/>
      <c r="T310" s="198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9" t="s">
        <v>83</v>
      </c>
      <c r="AT310" s="200" t="s">
        <v>74</v>
      </c>
      <c r="AU310" s="200" t="s">
        <v>83</v>
      </c>
      <c r="AY310" s="199" t="s">
        <v>128</v>
      </c>
      <c r="BK310" s="201">
        <f>SUM(BK311:BK312)</f>
        <v>0</v>
      </c>
    </row>
    <row r="311" s="2" customFormat="1" ht="33" customHeight="1">
      <c r="A311" s="38"/>
      <c r="B311" s="39"/>
      <c r="C311" s="204" t="s">
        <v>424</v>
      </c>
      <c r="D311" s="204" t="s">
        <v>130</v>
      </c>
      <c r="E311" s="205" t="s">
        <v>425</v>
      </c>
      <c r="F311" s="206" t="s">
        <v>426</v>
      </c>
      <c r="G311" s="207" t="s">
        <v>224</v>
      </c>
      <c r="H311" s="208">
        <v>42.420000000000002</v>
      </c>
      <c r="I311" s="209"/>
      <c r="J311" s="210">
        <f>ROUND(I311*H311,2)</f>
        <v>0</v>
      </c>
      <c r="K311" s="206" t="s">
        <v>134</v>
      </c>
      <c r="L311" s="44"/>
      <c r="M311" s="211" t="s">
        <v>19</v>
      </c>
      <c r="N311" s="212" t="s">
        <v>46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135</v>
      </c>
      <c r="AT311" s="215" t="s">
        <v>130</v>
      </c>
      <c r="AU311" s="215" t="s">
        <v>85</v>
      </c>
      <c r="AY311" s="17" t="s">
        <v>128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83</v>
      </c>
      <c r="BK311" s="216">
        <f>ROUND(I311*H311,2)</f>
        <v>0</v>
      </c>
      <c r="BL311" s="17" t="s">
        <v>135</v>
      </c>
      <c r="BM311" s="215" t="s">
        <v>427</v>
      </c>
    </row>
    <row r="312" s="2" customFormat="1">
      <c r="A312" s="38"/>
      <c r="B312" s="39"/>
      <c r="C312" s="40"/>
      <c r="D312" s="217" t="s">
        <v>137</v>
      </c>
      <c r="E312" s="40"/>
      <c r="F312" s="218" t="s">
        <v>428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137</v>
      </c>
      <c r="AU312" s="17" t="s">
        <v>85</v>
      </c>
    </row>
    <row r="313" s="12" customFormat="1" ht="25.92" customHeight="1">
      <c r="A313" s="12"/>
      <c r="B313" s="188"/>
      <c r="C313" s="189"/>
      <c r="D313" s="190" t="s">
        <v>74</v>
      </c>
      <c r="E313" s="191" t="s">
        <v>429</v>
      </c>
      <c r="F313" s="191" t="s">
        <v>430</v>
      </c>
      <c r="G313" s="189"/>
      <c r="H313" s="189"/>
      <c r="I313" s="192"/>
      <c r="J313" s="193">
        <f>BK313</f>
        <v>0</v>
      </c>
      <c r="K313" s="189"/>
      <c r="L313" s="194"/>
      <c r="M313" s="195"/>
      <c r="N313" s="196"/>
      <c r="O313" s="196"/>
      <c r="P313" s="197">
        <f>P314+P345+P351+P429</f>
        <v>0</v>
      </c>
      <c r="Q313" s="196"/>
      <c r="R313" s="197">
        <f>R314+R345+R351+R429</f>
        <v>0.89878581000000002</v>
      </c>
      <c r="S313" s="196"/>
      <c r="T313" s="198">
        <f>T314+T345+T351+T429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9" t="s">
        <v>85</v>
      </c>
      <c r="AT313" s="200" t="s">
        <v>74</v>
      </c>
      <c r="AU313" s="200" t="s">
        <v>75</v>
      </c>
      <c r="AY313" s="199" t="s">
        <v>128</v>
      </c>
      <c r="BK313" s="201">
        <f>BK314+BK345+BK351+BK429</f>
        <v>0</v>
      </c>
    </row>
    <row r="314" s="12" customFormat="1" ht="22.8" customHeight="1">
      <c r="A314" s="12"/>
      <c r="B314" s="188"/>
      <c r="C314" s="189"/>
      <c r="D314" s="190" t="s">
        <v>74</v>
      </c>
      <c r="E314" s="202" t="s">
        <v>431</v>
      </c>
      <c r="F314" s="202" t="s">
        <v>432</v>
      </c>
      <c r="G314" s="189"/>
      <c r="H314" s="189"/>
      <c r="I314" s="192"/>
      <c r="J314" s="203">
        <f>BK314</f>
        <v>0</v>
      </c>
      <c r="K314" s="189"/>
      <c r="L314" s="194"/>
      <c r="M314" s="195"/>
      <c r="N314" s="196"/>
      <c r="O314" s="196"/>
      <c r="P314" s="197">
        <f>SUM(P315:P344)</f>
        <v>0</v>
      </c>
      <c r="Q314" s="196"/>
      <c r="R314" s="197">
        <f>SUM(R315:R344)</f>
        <v>0.15745560000000003</v>
      </c>
      <c r="S314" s="196"/>
      <c r="T314" s="198">
        <f>SUM(T315:T344)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9" t="s">
        <v>85</v>
      </c>
      <c r="AT314" s="200" t="s">
        <v>74</v>
      </c>
      <c r="AU314" s="200" t="s">
        <v>83</v>
      </c>
      <c r="AY314" s="199" t="s">
        <v>128</v>
      </c>
      <c r="BK314" s="201">
        <f>SUM(BK315:BK344)</f>
        <v>0</v>
      </c>
    </row>
    <row r="315" s="2" customFormat="1" ht="21.75" customHeight="1">
      <c r="A315" s="38"/>
      <c r="B315" s="39"/>
      <c r="C315" s="204" t="s">
        <v>433</v>
      </c>
      <c r="D315" s="204" t="s">
        <v>130</v>
      </c>
      <c r="E315" s="205" t="s">
        <v>434</v>
      </c>
      <c r="F315" s="206" t="s">
        <v>435</v>
      </c>
      <c r="G315" s="207" t="s">
        <v>133</v>
      </c>
      <c r="H315" s="208">
        <v>6.7000000000000002</v>
      </c>
      <c r="I315" s="209"/>
      <c r="J315" s="210">
        <f>ROUND(I315*H315,2)</f>
        <v>0</v>
      </c>
      <c r="K315" s="206" t="s">
        <v>134</v>
      </c>
      <c r="L315" s="44"/>
      <c r="M315" s="211" t="s">
        <v>19</v>
      </c>
      <c r="N315" s="212" t="s">
        <v>46</v>
      </c>
      <c r="O315" s="84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228</v>
      </c>
      <c r="AT315" s="215" t="s">
        <v>130</v>
      </c>
      <c r="AU315" s="215" t="s">
        <v>85</v>
      </c>
      <c r="AY315" s="17" t="s">
        <v>128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83</v>
      </c>
      <c r="BK315" s="216">
        <f>ROUND(I315*H315,2)</f>
        <v>0</v>
      </c>
      <c r="BL315" s="17" t="s">
        <v>228</v>
      </c>
      <c r="BM315" s="215" t="s">
        <v>436</v>
      </c>
    </row>
    <row r="316" s="2" customFormat="1">
      <c r="A316" s="38"/>
      <c r="B316" s="39"/>
      <c r="C316" s="40"/>
      <c r="D316" s="217" t="s">
        <v>137</v>
      </c>
      <c r="E316" s="40"/>
      <c r="F316" s="218" t="s">
        <v>437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137</v>
      </c>
      <c r="AU316" s="17" t="s">
        <v>85</v>
      </c>
    </row>
    <row r="317" s="13" customFormat="1">
      <c r="A317" s="13"/>
      <c r="B317" s="222"/>
      <c r="C317" s="223"/>
      <c r="D317" s="224" t="s">
        <v>139</v>
      </c>
      <c r="E317" s="225" t="s">
        <v>19</v>
      </c>
      <c r="F317" s="226" t="s">
        <v>438</v>
      </c>
      <c r="G317" s="223"/>
      <c r="H317" s="227">
        <v>6.7000000000000002</v>
      </c>
      <c r="I317" s="228"/>
      <c r="J317" s="223"/>
      <c r="K317" s="223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139</v>
      </c>
      <c r="AU317" s="233" t="s">
        <v>85</v>
      </c>
      <c r="AV317" s="13" t="s">
        <v>85</v>
      </c>
      <c r="AW317" s="13" t="s">
        <v>35</v>
      </c>
      <c r="AX317" s="13" t="s">
        <v>75</v>
      </c>
      <c r="AY317" s="233" t="s">
        <v>128</v>
      </c>
    </row>
    <row r="318" s="14" customFormat="1">
      <c r="A318" s="14"/>
      <c r="B318" s="234"/>
      <c r="C318" s="235"/>
      <c r="D318" s="224" t="s">
        <v>139</v>
      </c>
      <c r="E318" s="236" t="s">
        <v>19</v>
      </c>
      <c r="F318" s="237" t="s">
        <v>141</v>
      </c>
      <c r="G318" s="235"/>
      <c r="H318" s="238">
        <v>6.7000000000000002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139</v>
      </c>
      <c r="AU318" s="244" t="s">
        <v>85</v>
      </c>
      <c r="AV318" s="14" t="s">
        <v>135</v>
      </c>
      <c r="AW318" s="14" t="s">
        <v>35</v>
      </c>
      <c r="AX318" s="14" t="s">
        <v>83</v>
      </c>
      <c r="AY318" s="244" t="s">
        <v>128</v>
      </c>
    </row>
    <row r="319" s="2" customFormat="1" ht="21.75" customHeight="1">
      <c r="A319" s="38"/>
      <c r="B319" s="39"/>
      <c r="C319" s="204" t="s">
        <v>439</v>
      </c>
      <c r="D319" s="204" t="s">
        <v>130</v>
      </c>
      <c r="E319" s="205" t="s">
        <v>440</v>
      </c>
      <c r="F319" s="206" t="s">
        <v>441</v>
      </c>
      <c r="G319" s="207" t="s">
        <v>133</v>
      </c>
      <c r="H319" s="208">
        <v>14.859999999999999</v>
      </c>
      <c r="I319" s="209"/>
      <c r="J319" s="210">
        <f>ROUND(I319*H319,2)</f>
        <v>0</v>
      </c>
      <c r="K319" s="206" t="s">
        <v>134</v>
      </c>
      <c r="L319" s="44"/>
      <c r="M319" s="211" t="s">
        <v>19</v>
      </c>
      <c r="N319" s="212" t="s">
        <v>46</v>
      </c>
      <c r="O319" s="8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228</v>
      </c>
      <c r="AT319" s="215" t="s">
        <v>130</v>
      </c>
      <c r="AU319" s="215" t="s">
        <v>85</v>
      </c>
      <c r="AY319" s="17" t="s">
        <v>128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83</v>
      </c>
      <c r="BK319" s="216">
        <f>ROUND(I319*H319,2)</f>
        <v>0</v>
      </c>
      <c r="BL319" s="17" t="s">
        <v>228</v>
      </c>
      <c r="BM319" s="215" t="s">
        <v>442</v>
      </c>
    </row>
    <row r="320" s="2" customFormat="1">
      <c r="A320" s="38"/>
      <c r="B320" s="39"/>
      <c r="C320" s="40"/>
      <c r="D320" s="217" t="s">
        <v>137</v>
      </c>
      <c r="E320" s="40"/>
      <c r="F320" s="218" t="s">
        <v>443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137</v>
      </c>
      <c r="AU320" s="17" t="s">
        <v>85</v>
      </c>
    </row>
    <row r="321" s="13" customFormat="1">
      <c r="A321" s="13"/>
      <c r="B321" s="222"/>
      <c r="C321" s="223"/>
      <c r="D321" s="224" t="s">
        <v>139</v>
      </c>
      <c r="E321" s="225" t="s">
        <v>19</v>
      </c>
      <c r="F321" s="226" t="s">
        <v>444</v>
      </c>
      <c r="G321" s="223"/>
      <c r="H321" s="227">
        <v>14.859999999999999</v>
      </c>
      <c r="I321" s="228"/>
      <c r="J321" s="223"/>
      <c r="K321" s="223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139</v>
      </c>
      <c r="AU321" s="233" t="s">
        <v>85</v>
      </c>
      <c r="AV321" s="13" t="s">
        <v>85</v>
      </c>
      <c r="AW321" s="13" t="s">
        <v>35</v>
      </c>
      <c r="AX321" s="13" t="s">
        <v>75</v>
      </c>
      <c r="AY321" s="233" t="s">
        <v>128</v>
      </c>
    </row>
    <row r="322" s="14" customFormat="1">
      <c r="A322" s="14"/>
      <c r="B322" s="234"/>
      <c r="C322" s="235"/>
      <c r="D322" s="224" t="s">
        <v>139</v>
      </c>
      <c r="E322" s="236" t="s">
        <v>19</v>
      </c>
      <c r="F322" s="237" t="s">
        <v>141</v>
      </c>
      <c r="G322" s="235"/>
      <c r="H322" s="238">
        <v>14.859999999999999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4" t="s">
        <v>139</v>
      </c>
      <c r="AU322" s="244" t="s">
        <v>85</v>
      </c>
      <c r="AV322" s="14" t="s">
        <v>135</v>
      </c>
      <c r="AW322" s="14" t="s">
        <v>35</v>
      </c>
      <c r="AX322" s="14" t="s">
        <v>83</v>
      </c>
      <c r="AY322" s="244" t="s">
        <v>128</v>
      </c>
    </row>
    <row r="323" s="2" customFormat="1" ht="16.5" customHeight="1">
      <c r="A323" s="38"/>
      <c r="B323" s="39"/>
      <c r="C323" s="245" t="s">
        <v>445</v>
      </c>
      <c r="D323" s="245" t="s">
        <v>221</v>
      </c>
      <c r="E323" s="246" t="s">
        <v>446</v>
      </c>
      <c r="F323" s="247" t="s">
        <v>447</v>
      </c>
      <c r="G323" s="248" t="s">
        <v>224</v>
      </c>
      <c r="H323" s="249">
        <v>0.0089999999999999993</v>
      </c>
      <c r="I323" s="250"/>
      <c r="J323" s="251">
        <f>ROUND(I323*H323,2)</f>
        <v>0</v>
      </c>
      <c r="K323" s="247" t="s">
        <v>134</v>
      </c>
      <c r="L323" s="252"/>
      <c r="M323" s="253" t="s">
        <v>19</v>
      </c>
      <c r="N323" s="254" t="s">
        <v>46</v>
      </c>
      <c r="O323" s="84"/>
      <c r="P323" s="213">
        <f>O323*H323</f>
        <v>0</v>
      </c>
      <c r="Q323" s="213">
        <v>1</v>
      </c>
      <c r="R323" s="213">
        <f>Q323*H323</f>
        <v>0.0089999999999999993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332</v>
      </c>
      <c r="AT323" s="215" t="s">
        <v>221</v>
      </c>
      <c r="AU323" s="215" t="s">
        <v>85</v>
      </c>
      <c r="AY323" s="17" t="s">
        <v>128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83</v>
      </c>
      <c r="BK323" s="216">
        <f>ROUND(I323*H323,2)</f>
        <v>0</v>
      </c>
      <c r="BL323" s="17" t="s">
        <v>228</v>
      </c>
      <c r="BM323" s="215" t="s">
        <v>448</v>
      </c>
    </row>
    <row r="324" s="13" customFormat="1">
      <c r="A324" s="13"/>
      <c r="B324" s="222"/>
      <c r="C324" s="223"/>
      <c r="D324" s="224" t="s">
        <v>139</v>
      </c>
      <c r="E324" s="225" t="s">
        <v>19</v>
      </c>
      <c r="F324" s="226" t="s">
        <v>449</v>
      </c>
      <c r="G324" s="223"/>
      <c r="H324" s="227">
        <v>0.0030000000000000001</v>
      </c>
      <c r="I324" s="228"/>
      <c r="J324" s="223"/>
      <c r="K324" s="223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139</v>
      </c>
      <c r="AU324" s="233" t="s">
        <v>85</v>
      </c>
      <c r="AV324" s="13" t="s">
        <v>85</v>
      </c>
      <c r="AW324" s="13" t="s">
        <v>35</v>
      </c>
      <c r="AX324" s="13" t="s">
        <v>75</v>
      </c>
      <c r="AY324" s="233" t="s">
        <v>128</v>
      </c>
    </row>
    <row r="325" s="13" customFormat="1">
      <c r="A325" s="13"/>
      <c r="B325" s="222"/>
      <c r="C325" s="223"/>
      <c r="D325" s="224" t="s">
        <v>139</v>
      </c>
      <c r="E325" s="225" t="s">
        <v>19</v>
      </c>
      <c r="F325" s="226" t="s">
        <v>450</v>
      </c>
      <c r="G325" s="223"/>
      <c r="H325" s="227">
        <v>0.0060000000000000001</v>
      </c>
      <c r="I325" s="228"/>
      <c r="J325" s="223"/>
      <c r="K325" s="223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139</v>
      </c>
      <c r="AU325" s="233" t="s">
        <v>85</v>
      </c>
      <c r="AV325" s="13" t="s">
        <v>85</v>
      </c>
      <c r="AW325" s="13" t="s">
        <v>35</v>
      </c>
      <c r="AX325" s="13" t="s">
        <v>75</v>
      </c>
      <c r="AY325" s="233" t="s">
        <v>128</v>
      </c>
    </row>
    <row r="326" s="14" customFormat="1">
      <c r="A326" s="14"/>
      <c r="B326" s="234"/>
      <c r="C326" s="235"/>
      <c r="D326" s="224" t="s">
        <v>139</v>
      </c>
      <c r="E326" s="236" t="s">
        <v>19</v>
      </c>
      <c r="F326" s="237" t="s">
        <v>141</v>
      </c>
      <c r="G326" s="235"/>
      <c r="H326" s="238">
        <v>0.0090000000000000011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139</v>
      </c>
      <c r="AU326" s="244" t="s">
        <v>85</v>
      </c>
      <c r="AV326" s="14" t="s">
        <v>135</v>
      </c>
      <c r="AW326" s="14" t="s">
        <v>35</v>
      </c>
      <c r="AX326" s="14" t="s">
        <v>83</v>
      </c>
      <c r="AY326" s="244" t="s">
        <v>128</v>
      </c>
    </row>
    <row r="327" s="2" customFormat="1" ht="16.5" customHeight="1">
      <c r="A327" s="38"/>
      <c r="B327" s="39"/>
      <c r="C327" s="204" t="s">
        <v>451</v>
      </c>
      <c r="D327" s="204" t="s">
        <v>130</v>
      </c>
      <c r="E327" s="205" t="s">
        <v>452</v>
      </c>
      <c r="F327" s="206" t="s">
        <v>453</v>
      </c>
      <c r="G327" s="207" t="s">
        <v>133</v>
      </c>
      <c r="H327" s="208">
        <v>6.7000000000000002</v>
      </c>
      <c r="I327" s="209"/>
      <c r="J327" s="210">
        <f>ROUND(I327*H327,2)</f>
        <v>0</v>
      </c>
      <c r="K327" s="206" t="s">
        <v>134</v>
      </c>
      <c r="L327" s="44"/>
      <c r="M327" s="211" t="s">
        <v>19</v>
      </c>
      <c r="N327" s="212" t="s">
        <v>46</v>
      </c>
      <c r="O327" s="84"/>
      <c r="P327" s="213">
        <f>O327*H327</f>
        <v>0</v>
      </c>
      <c r="Q327" s="213">
        <v>0.00040000000000000002</v>
      </c>
      <c r="R327" s="213">
        <f>Q327*H327</f>
        <v>0.0026800000000000001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228</v>
      </c>
      <c r="AT327" s="215" t="s">
        <v>130</v>
      </c>
      <c r="AU327" s="215" t="s">
        <v>85</v>
      </c>
      <c r="AY327" s="17" t="s">
        <v>128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83</v>
      </c>
      <c r="BK327" s="216">
        <f>ROUND(I327*H327,2)</f>
        <v>0</v>
      </c>
      <c r="BL327" s="17" t="s">
        <v>228</v>
      </c>
      <c r="BM327" s="215" t="s">
        <v>454</v>
      </c>
    </row>
    <row r="328" s="2" customFormat="1">
      <c r="A328" s="38"/>
      <c r="B328" s="39"/>
      <c r="C328" s="40"/>
      <c r="D328" s="217" t="s">
        <v>137</v>
      </c>
      <c r="E328" s="40"/>
      <c r="F328" s="218" t="s">
        <v>455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137</v>
      </c>
      <c r="AU328" s="17" t="s">
        <v>85</v>
      </c>
    </row>
    <row r="329" s="13" customFormat="1">
      <c r="A329" s="13"/>
      <c r="B329" s="222"/>
      <c r="C329" s="223"/>
      <c r="D329" s="224" t="s">
        <v>139</v>
      </c>
      <c r="E329" s="225" t="s">
        <v>19</v>
      </c>
      <c r="F329" s="226" t="s">
        <v>438</v>
      </c>
      <c r="G329" s="223"/>
      <c r="H329" s="227">
        <v>6.7000000000000002</v>
      </c>
      <c r="I329" s="228"/>
      <c r="J329" s="223"/>
      <c r="K329" s="223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139</v>
      </c>
      <c r="AU329" s="233" t="s">
        <v>85</v>
      </c>
      <c r="AV329" s="13" t="s">
        <v>85</v>
      </c>
      <c r="AW329" s="13" t="s">
        <v>35</v>
      </c>
      <c r="AX329" s="13" t="s">
        <v>75</v>
      </c>
      <c r="AY329" s="233" t="s">
        <v>128</v>
      </c>
    </row>
    <row r="330" s="14" customFormat="1">
      <c r="A330" s="14"/>
      <c r="B330" s="234"/>
      <c r="C330" s="235"/>
      <c r="D330" s="224" t="s">
        <v>139</v>
      </c>
      <c r="E330" s="236" t="s">
        <v>19</v>
      </c>
      <c r="F330" s="237" t="s">
        <v>141</v>
      </c>
      <c r="G330" s="235"/>
      <c r="H330" s="238">
        <v>6.7000000000000002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139</v>
      </c>
      <c r="AU330" s="244" t="s">
        <v>85</v>
      </c>
      <c r="AV330" s="14" t="s">
        <v>135</v>
      </c>
      <c r="AW330" s="14" t="s">
        <v>35</v>
      </c>
      <c r="AX330" s="14" t="s">
        <v>83</v>
      </c>
      <c r="AY330" s="244" t="s">
        <v>128</v>
      </c>
    </row>
    <row r="331" s="2" customFormat="1" ht="16.5" customHeight="1">
      <c r="A331" s="38"/>
      <c r="B331" s="39"/>
      <c r="C331" s="204" t="s">
        <v>456</v>
      </c>
      <c r="D331" s="204" t="s">
        <v>130</v>
      </c>
      <c r="E331" s="205" t="s">
        <v>457</v>
      </c>
      <c r="F331" s="206" t="s">
        <v>458</v>
      </c>
      <c r="G331" s="207" t="s">
        <v>133</v>
      </c>
      <c r="H331" s="208">
        <v>14.859999999999999</v>
      </c>
      <c r="I331" s="209"/>
      <c r="J331" s="210">
        <f>ROUND(I331*H331,2)</f>
        <v>0</v>
      </c>
      <c r="K331" s="206" t="s">
        <v>134</v>
      </c>
      <c r="L331" s="44"/>
      <c r="M331" s="211" t="s">
        <v>19</v>
      </c>
      <c r="N331" s="212" t="s">
        <v>46</v>
      </c>
      <c r="O331" s="84"/>
      <c r="P331" s="213">
        <f>O331*H331</f>
        <v>0</v>
      </c>
      <c r="Q331" s="213">
        <v>0.00040000000000000002</v>
      </c>
      <c r="R331" s="213">
        <f>Q331*H331</f>
        <v>0.0059439999999999996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228</v>
      </c>
      <c r="AT331" s="215" t="s">
        <v>130</v>
      </c>
      <c r="AU331" s="215" t="s">
        <v>85</v>
      </c>
      <c r="AY331" s="17" t="s">
        <v>128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83</v>
      </c>
      <c r="BK331" s="216">
        <f>ROUND(I331*H331,2)</f>
        <v>0</v>
      </c>
      <c r="BL331" s="17" t="s">
        <v>228</v>
      </c>
      <c r="BM331" s="215" t="s">
        <v>459</v>
      </c>
    </row>
    <row r="332" s="2" customFormat="1">
      <c r="A332" s="38"/>
      <c r="B332" s="39"/>
      <c r="C332" s="40"/>
      <c r="D332" s="217" t="s">
        <v>137</v>
      </c>
      <c r="E332" s="40"/>
      <c r="F332" s="218" t="s">
        <v>460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137</v>
      </c>
      <c r="AU332" s="17" t="s">
        <v>85</v>
      </c>
    </row>
    <row r="333" s="13" customFormat="1">
      <c r="A333" s="13"/>
      <c r="B333" s="222"/>
      <c r="C333" s="223"/>
      <c r="D333" s="224" t="s">
        <v>139</v>
      </c>
      <c r="E333" s="225" t="s">
        <v>19</v>
      </c>
      <c r="F333" s="226" t="s">
        <v>444</v>
      </c>
      <c r="G333" s="223"/>
      <c r="H333" s="227">
        <v>14.859999999999999</v>
      </c>
      <c r="I333" s="228"/>
      <c r="J333" s="223"/>
      <c r="K333" s="223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139</v>
      </c>
      <c r="AU333" s="233" t="s">
        <v>85</v>
      </c>
      <c r="AV333" s="13" t="s">
        <v>85</v>
      </c>
      <c r="AW333" s="13" t="s">
        <v>35</v>
      </c>
      <c r="AX333" s="13" t="s">
        <v>75</v>
      </c>
      <c r="AY333" s="233" t="s">
        <v>128</v>
      </c>
    </row>
    <row r="334" s="14" customFormat="1">
      <c r="A334" s="14"/>
      <c r="B334" s="234"/>
      <c r="C334" s="235"/>
      <c r="D334" s="224" t="s">
        <v>139</v>
      </c>
      <c r="E334" s="236" t="s">
        <v>19</v>
      </c>
      <c r="F334" s="237" t="s">
        <v>141</v>
      </c>
      <c r="G334" s="235"/>
      <c r="H334" s="238">
        <v>14.859999999999999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139</v>
      </c>
      <c r="AU334" s="244" t="s">
        <v>85</v>
      </c>
      <c r="AV334" s="14" t="s">
        <v>135</v>
      </c>
      <c r="AW334" s="14" t="s">
        <v>35</v>
      </c>
      <c r="AX334" s="14" t="s">
        <v>83</v>
      </c>
      <c r="AY334" s="244" t="s">
        <v>128</v>
      </c>
    </row>
    <row r="335" s="2" customFormat="1" ht="24.15" customHeight="1">
      <c r="A335" s="38"/>
      <c r="B335" s="39"/>
      <c r="C335" s="245" t="s">
        <v>461</v>
      </c>
      <c r="D335" s="245" t="s">
        <v>221</v>
      </c>
      <c r="E335" s="246" t="s">
        <v>462</v>
      </c>
      <c r="F335" s="247" t="s">
        <v>463</v>
      </c>
      <c r="G335" s="248" t="s">
        <v>133</v>
      </c>
      <c r="H335" s="249">
        <v>24.794</v>
      </c>
      <c r="I335" s="250"/>
      <c r="J335" s="251">
        <f>ROUND(I335*H335,2)</f>
        <v>0</v>
      </c>
      <c r="K335" s="247" t="s">
        <v>134</v>
      </c>
      <c r="L335" s="252"/>
      <c r="M335" s="253" t="s">
        <v>19</v>
      </c>
      <c r="N335" s="254" t="s">
        <v>46</v>
      </c>
      <c r="O335" s="84"/>
      <c r="P335" s="213">
        <f>O335*H335</f>
        <v>0</v>
      </c>
      <c r="Q335" s="213">
        <v>0.0054000000000000003</v>
      </c>
      <c r="R335" s="213">
        <f>Q335*H335</f>
        <v>0.13388760000000002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332</v>
      </c>
      <c r="AT335" s="215" t="s">
        <v>221</v>
      </c>
      <c r="AU335" s="215" t="s">
        <v>85</v>
      </c>
      <c r="AY335" s="17" t="s">
        <v>128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83</v>
      </c>
      <c r="BK335" s="216">
        <f>ROUND(I335*H335,2)</f>
        <v>0</v>
      </c>
      <c r="BL335" s="17" t="s">
        <v>228</v>
      </c>
      <c r="BM335" s="215" t="s">
        <v>464</v>
      </c>
    </row>
    <row r="336" s="13" customFormat="1">
      <c r="A336" s="13"/>
      <c r="B336" s="222"/>
      <c r="C336" s="223"/>
      <c r="D336" s="224" t="s">
        <v>139</v>
      </c>
      <c r="E336" s="225" t="s">
        <v>19</v>
      </c>
      <c r="F336" s="226" t="s">
        <v>465</v>
      </c>
      <c r="G336" s="223"/>
      <c r="H336" s="227">
        <v>7.7050000000000001</v>
      </c>
      <c r="I336" s="228"/>
      <c r="J336" s="223"/>
      <c r="K336" s="223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139</v>
      </c>
      <c r="AU336" s="233" t="s">
        <v>85</v>
      </c>
      <c r="AV336" s="13" t="s">
        <v>85</v>
      </c>
      <c r="AW336" s="13" t="s">
        <v>35</v>
      </c>
      <c r="AX336" s="13" t="s">
        <v>75</v>
      </c>
      <c r="AY336" s="233" t="s">
        <v>128</v>
      </c>
    </row>
    <row r="337" s="13" customFormat="1">
      <c r="A337" s="13"/>
      <c r="B337" s="222"/>
      <c r="C337" s="223"/>
      <c r="D337" s="224" t="s">
        <v>139</v>
      </c>
      <c r="E337" s="225" t="s">
        <v>19</v>
      </c>
      <c r="F337" s="226" t="s">
        <v>466</v>
      </c>
      <c r="G337" s="223"/>
      <c r="H337" s="227">
        <v>17.088999999999999</v>
      </c>
      <c r="I337" s="228"/>
      <c r="J337" s="223"/>
      <c r="K337" s="223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139</v>
      </c>
      <c r="AU337" s="233" t="s">
        <v>85</v>
      </c>
      <c r="AV337" s="13" t="s">
        <v>85</v>
      </c>
      <c r="AW337" s="13" t="s">
        <v>35</v>
      </c>
      <c r="AX337" s="13" t="s">
        <v>75</v>
      </c>
      <c r="AY337" s="233" t="s">
        <v>128</v>
      </c>
    </row>
    <row r="338" s="14" customFormat="1">
      <c r="A338" s="14"/>
      <c r="B338" s="234"/>
      <c r="C338" s="235"/>
      <c r="D338" s="224" t="s">
        <v>139</v>
      </c>
      <c r="E338" s="236" t="s">
        <v>19</v>
      </c>
      <c r="F338" s="237" t="s">
        <v>141</v>
      </c>
      <c r="G338" s="235"/>
      <c r="H338" s="238">
        <v>24.793999999999997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139</v>
      </c>
      <c r="AU338" s="244" t="s">
        <v>85</v>
      </c>
      <c r="AV338" s="14" t="s">
        <v>135</v>
      </c>
      <c r="AW338" s="14" t="s">
        <v>35</v>
      </c>
      <c r="AX338" s="14" t="s">
        <v>83</v>
      </c>
      <c r="AY338" s="244" t="s">
        <v>128</v>
      </c>
    </row>
    <row r="339" s="2" customFormat="1" ht="24.15" customHeight="1">
      <c r="A339" s="38"/>
      <c r="B339" s="39"/>
      <c r="C339" s="204" t="s">
        <v>467</v>
      </c>
      <c r="D339" s="204" t="s">
        <v>130</v>
      </c>
      <c r="E339" s="205" t="s">
        <v>468</v>
      </c>
      <c r="F339" s="206" t="s">
        <v>469</v>
      </c>
      <c r="G339" s="207" t="s">
        <v>133</v>
      </c>
      <c r="H339" s="208">
        <v>14.859999999999999</v>
      </c>
      <c r="I339" s="209"/>
      <c r="J339" s="210">
        <f>ROUND(I339*H339,2)</f>
        <v>0</v>
      </c>
      <c r="K339" s="206" t="s">
        <v>134</v>
      </c>
      <c r="L339" s="44"/>
      <c r="M339" s="211" t="s">
        <v>19</v>
      </c>
      <c r="N339" s="212" t="s">
        <v>46</v>
      </c>
      <c r="O339" s="84"/>
      <c r="P339" s="213">
        <f>O339*H339</f>
        <v>0</v>
      </c>
      <c r="Q339" s="213">
        <v>0.00040000000000000002</v>
      </c>
      <c r="R339" s="213">
        <f>Q339*H339</f>
        <v>0.0059439999999999996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228</v>
      </c>
      <c r="AT339" s="215" t="s">
        <v>130</v>
      </c>
      <c r="AU339" s="215" t="s">
        <v>85</v>
      </c>
      <c r="AY339" s="17" t="s">
        <v>128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83</v>
      </c>
      <c r="BK339" s="216">
        <f>ROUND(I339*H339,2)</f>
        <v>0</v>
      </c>
      <c r="BL339" s="17" t="s">
        <v>228</v>
      </c>
      <c r="BM339" s="215" t="s">
        <v>470</v>
      </c>
    </row>
    <row r="340" s="2" customFormat="1">
      <c r="A340" s="38"/>
      <c r="B340" s="39"/>
      <c r="C340" s="40"/>
      <c r="D340" s="217" t="s">
        <v>137</v>
      </c>
      <c r="E340" s="40"/>
      <c r="F340" s="218" t="s">
        <v>471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137</v>
      </c>
      <c r="AU340" s="17" t="s">
        <v>85</v>
      </c>
    </row>
    <row r="341" s="13" customFormat="1">
      <c r="A341" s="13"/>
      <c r="B341" s="222"/>
      <c r="C341" s="223"/>
      <c r="D341" s="224" t="s">
        <v>139</v>
      </c>
      <c r="E341" s="225" t="s">
        <v>19</v>
      </c>
      <c r="F341" s="226" t="s">
        <v>444</v>
      </c>
      <c r="G341" s="223"/>
      <c r="H341" s="227">
        <v>14.859999999999999</v>
      </c>
      <c r="I341" s="228"/>
      <c r="J341" s="223"/>
      <c r="K341" s="223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139</v>
      </c>
      <c r="AU341" s="233" t="s">
        <v>85</v>
      </c>
      <c r="AV341" s="13" t="s">
        <v>85</v>
      </c>
      <c r="AW341" s="13" t="s">
        <v>35</v>
      </c>
      <c r="AX341" s="13" t="s">
        <v>75</v>
      </c>
      <c r="AY341" s="233" t="s">
        <v>128</v>
      </c>
    </row>
    <row r="342" s="14" customFormat="1">
      <c r="A342" s="14"/>
      <c r="B342" s="234"/>
      <c r="C342" s="235"/>
      <c r="D342" s="224" t="s">
        <v>139</v>
      </c>
      <c r="E342" s="236" t="s">
        <v>19</v>
      </c>
      <c r="F342" s="237" t="s">
        <v>141</v>
      </c>
      <c r="G342" s="235"/>
      <c r="H342" s="238">
        <v>14.859999999999999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139</v>
      </c>
      <c r="AU342" s="244" t="s">
        <v>85</v>
      </c>
      <c r="AV342" s="14" t="s">
        <v>135</v>
      </c>
      <c r="AW342" s="14" t="s">
        <v>35</v>
      </c>
      <c r="AX342" s="14" t="s">
        <v>83</v>
      </c>
      <c r="AY342" s="244" t="s">
        <v>128</v>
      </c>
    </row>
    <row r="343" s="2" customFormat="1" ht="24.15" customHeight="1">
      <c r="A343" s="38"/>
      <c r="B343" s="39"/>
      <c r="C343" s="204" t="s">
        <v>472</v>
      </c>
      <c r="D343" s="204" t="s">
        <v>130</v>
      </c>
      <c r="E343" s="205" t="s">
        <v>473</v>
      </c>
      <c r="F343" s="206" t="s">
        <v>474</v>
      </c>
      <c r="G343" s="207" t="s">
        <v>224</v>
      </c>
      <c r="H343" s="208">
        <v>0.157</v>
      </c>
      <c r="I343" s="209"/>
      <c r="J343" s="210">
        <f>ROUND(I343*H343,2)</f>
        <v>0</v>
      </c>
      <c r="K343" s="206" t="s">
        <v>134</v>
      </c>
      <c r="L343" s="44"/>
      <c r="M343" s="211" t="s">
        <v>19</v>
      </c>
      <c r="N343" s="212" t="s">
        <v>46</v>
      </c>
      <c r="O343" s="84"/>
      <c r="P343" s="213">
        <f>O343*H343</f>
        <v>0</v>
      </c>
      <c r="Q343" s="213">
        <v>0</v>
      </c>
      <c r="R343" s="213">
        <f>Q343*H343</f>
        <v>0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228</v>
      </c>
      <c r="AT343" s="215" t="s">
        <v>130</v>
      </c>
      <c r="AU343" s="215" t="s">
        <v>85</v>
      </c>
      <c r="AY343" s="17" t="s">
        <v>128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83</v>
      </c>
      <c r="BK343" s="216">
        <f>ROUND(I343*H343,2)</f>
        <v>0</v>
      </c>
      <c r="BL343" s="17" t="s">
        <v>228</v>
      </c>
      <c r="BM343" s="215" t="s">
        <v>475</v>
      </c>
    </row>
    <row r="344" s="2" customFormat="1">
      <c r="A344" s="38"/>
      <c r="B344" s="39"/>
      <c r="C344" s="40"/>
      <c r="D344" s="217" t="s">
        <v>137</v>
      </c>
      <c r="E344" s="40"/>
      <c r="F344" s="218" t="s">
        <v>476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137</v>
      </c>
      <c r="AU344" s="17" t="s">
        <v>85</v>
      </c>
    </row>
    <row r="345" s="12" customFormat="1" ht="22.8" customHeight="1">
      <c r="A345" s="12"/>
      <c r="B345" s="188"/>
      <c r="C345" s="189"/>
      <c r="D345" s="190" t="s">
        <v>74</v>
      </c>
      <c r="E345" s="202" t="s">
        <v>477</v>
      </c>
      <c r="F345" s="202" t="s">
        <v>478</v>
      </c>
      <c r="G345" s="189"/>
      <c r="H345" s="189"/>
      <c r="I345" s="192"/>
      <c r="J345" s="203">
        <f>BK345</f>
        <v>0</v>
      </c>
      <c r="K345" s="189"/>
      <c r="L345" s="194"/>
      <c r="M345" s="195"/>
      <c r="N345" s="196"/>
      <c r="O345" s="196"/>
      <c r="P345" s="197">
        <f>SUM(P346:P350)</f>
        <v>0</v>
      </c>
      <c r="Q345" s="196"/>
      <c r="R345" s="197">
        <f>SUM(R346:R350)</f>
        <v>0</v>
      </c>
      <c r="S345" s="196"/>
      <c r="T345" s="198">
        <f>SUM(T346:T350)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9" t="s">
        <v>85</v>
      </c>
      <c r="AT345" s="200" t="s">
        <v>74</v>
      </c>
      <c r="AU345" s="200" t="s">
        <v>83</v>
      </c>
      <c r="AY345" s="199" t="s">
        <v>128</v>
      </c>
      <c r="BK345" s="201">
        <f>SUM(BK346:BK350)</f>
        <v>0</v>
      </c>
    </row>
    <row r="346" s="2" customFormat="1" ht="33" customHeight="1">
      <c r="A346" s="38"/>
      <c r="B346" s="39"/>
      <c r="C346" s="204" t="s">
        <v>479</v>
      </c>
      <c r="D346" s="204" t="s">
        <v>130</v>
      </c>
      <c r="E346" s="205" t="s">
        <v>480</v>
      </c>
      <c r="F346" s="206" t="s">
        <v>481</v>
      </c>
      <c r="G346" s="207" t="s">
        <v>482</v>
      </c>
      <c r="H346" s="208">
        <v>1</v>
      </c>
      <c r="I346" s="209"/>
      <c r="J346" s="210">
        <f>ROUND(I346*H346,2)</f>
        <v>0</v>
      </c>
      <c r="K346" s="206" t="s">
        <v>19</v>
      </c>
      <c r="L346" s="44"/>
      <c r="M346" s="211" t="s">
        <v>19</v>
      </c>
      <c r="N346" s="212" t="s">
        <v>46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228</v>
      </c>
      <c r="AT346" s="215" t="s">
        <v>130</v>
      </c>
      <c r="AU346" s="215" t="s">
        <v>85</v>
      </c>
      <c r="AY346" s="17" t="s">
        <v>128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83</v>
      </c>
      <c r="BK346" s="216">
        <f>ROUND(I346*H346,2)</f>
        <v>0</v>
      </c>
      <c r="BL346" s="17" t="s">
        <v>228</v>
      </c>
      <c r="BM346" s="215" t="s">
        <v>483</v>
      </c>
    </row>
    <row r="347" s="13" customFormat="1">
      <c r="A347" s="13"/>
      <c r="B347" s="222"/>
      <c r="C347" s="223"/>
      <c r="D347" s="224" t="s">
        <v>139</v>
      </c>
      <c r="E347" s="225" t="s">
        <v>19</v>
      </c>
      <c r="F347" s="226" t="s">
        <v>83</v>
      </c>
      <c r="G347" s="223"/>
      <c r="H347" s="227">
        <v>1</v>
      </c>
      <c r="I347" s="228"/>
      <c r="J347" s="223"/>
      <c r="K347" s="223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139</v>
      </c>
      <c r="AU347" s="233" t="s">
        <v>85</v>
      </c>
      <c r="AV347" s="13" t="s">
        <v>85</v>
      </c>
      <c r="AW347" s="13" t="s">
        <v>35</v>
      </c>
      <c r="AX347" s="13" t="s">
        <v>75</v>
      </c>
      <c r="AY347" s="233" t="s">
        <v>128</v>
      </c>
    </row>
    <row r="348" s="14" customFormat="1">
      <c r="A348" s="14"/>
      <c r="B348" s="234"/>
      <c r="C348" s="235"/>
      <c r="D348" s="224" t="s">
        <v>139</v>
      </c>
      <c r="E348" s="236" t="s">
        <v>19</v>
      </c>
      <c r="F348" s="237" t="s">
        <v>141</v>
      </c>
      <c r="G348" s="235"/>
      <c r="H348" s="238">
        <v>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139</v>
      </c>
      <c r="AU348" s="244" t="s">
        <v>85</v>
      </c>
      <c r="AV348" s="14" t="s">
        <v>135</v>
      </c>
      <c r="AW348" s="14" t="s">
        <v>35</v>
      </c>
      <c r="AX348" s="14" t="s">
        <v>83</v>
      </c>
      <c r="AY348" s="244" t="s">
        <v>128</v>
      </c>
    </row>
    <row r="349" s="2" customFormat="1" ht="24.15" customHeight="1">
      <c r="A349" s="38"/>
      <c r="B349" s="39"/>
      <c r="C349" s="204" t="s">
        <v>484</v>
      </c>
      <c r="D349" s="204" t="s">
        <v>130</v>
      </c>
      <c r="E349" s="205" t="s">
        <v>485</v>
      </c>
      <c r="F349" s="206" t="s">
        <v>486</v>
      </c>
      <c r="G349" s="207" t="s">
        <v>487</v>
      </c>
      <c r="H349" s="255"/>
      <c r="I349" s="209"/>
      <c r="J349" s="210">
        <f>ROUND(I349*H349,2)</f>
        <v>0</v>
      </c>
      <c r="K349" s="206" t="s">
        <v>134</v>
      </c>
      <c r="L349" s="44"/>
      <c r="M349" s="211" t="s">
        <v>19</v>
      </c>
      <c r="N349" s="212" t="s">
        <v>46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228</v>
      </c>
      <c r="AT349" s="215" t="s">
        <v>130</v>
      </c>
      <c r="AU349" s="215" t="s">
        <v>85</v>
      </c>
      <c r="AY349" s="17" t="s">
        <v>128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83</v>
      </c>
      <c r="BK349" s="216">
        <f>ROUND(I349*H349,2)</f>
        <v>0</v>
      </c>
      <c r="BL349" s="17" t="s">
        <v>228</v>
      </c>
      <c r="BM349" s="215" t="s">
        <v>488</v>
      </c>
    </row>
    <row r="350" s="2" customFormat="1">
      <c r="A350" s="38"/>
      <c r="B350" s="39"/>
      <c r="C350" s="40"/>
      <c r="D350" s="217" t="s">
        <v>137</v>
      </c>
      <c r="E350" s="40"/>
      <c r="F350" s="218" t="s">
        <v>489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137</v>
      </c>
      <c r="AU350" s="17" t="s">
        <v>85</v>
      </c>
    </row>
    <row r="351" s="12" customFormat="1" ht="22.8" customHeight="1">
      <c r="A351" s="12"/>
      <c r="B351" s="188"/>
      <c r="C351" s="189"/>
      <c r="D351" s="190" t="s">
        <v>74</v>
      </c>
      <c r="E351" s="202" t="s">
        <v>490</v>
      </c>
      <c r="F351" s="202" t="s">
        <v>491</v>
      </c>
      <c r="G351" s="189"/>
      <c r="H351" s="189"/>
      <c r="I351" s="192"/>
      <c r="J351" s="203">
        <f>BK351</f>
        <v>0</v>
      </c>
      <c r="K351" s="189"/>
      <c r="L351" s="194"/>
      <c r="M351" s="195"/>
      <c r="N351" s="196"/>
      <c r="O351" s="196"/>
      <c r="P351" s="197">
        <f>SUM(P352:P428)</f>
        <v>0</v>
      </c>
      <c r="Q351" s="196"/>
      <c r="R351" s="197">
        <f>SUM(R352:R428)</f>
        <v>0.73435260999999996</v>
      </c>
      <c r="S351" s="196"/>
      <c r="T351" s="198">
        <f>SUM(T352:T428)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9" t="s">
        <v>85</v>
      </c>
      <c r="AT351" s="200" t="s">
        <v>74</v>
      </c>
      <c r="AU351" s="200" t="s">
        <v>83</v>
      </c>
      <c r="AY351" s="199" t="s">
        <v>128</v>
      </c>
      <c r="BK351" s="201">
        <f>SUM(BK352:BK428)</f>
        <v>0</v>
      </c>
    </row>
    <row r="352" s="2" customFormat="1" ht="37.8" customHeight="1">
      <c r="A352" s="38"/>
      <c r="B352" s="39"/>
      <c r="C352" s="204" t="s">
        <v>492</v>
      </c>
      <c r="D352" s="204" t="s">
        <v>130</v>
      </c>
      <c r="E352" s="205" t="s">
        <v>493</v>
      </c>
      <c r="F352" s="206" t="s">
        <v>494</v>
      </c>
      <c r="G352" s="207" t="s">
        <v>144</v>
      </c>
      <c r="H352" s="208">
        <v>1</v>
      </c>
      <c r="I352" s="209"/>
      <c r="J352" s="210">
        <f>ROUND(I352*H352,2)</f>
        <v>0</v>
      </c>
      <c r="K352" s="206" t="s">
        <v>19</v>
      </c>
      <c r="L352" s="44"/>
      <c r="M352" s="211" t="s">
        <v>19</v>
      </c>
      <c r="N352" s="212" t="s">
        <v>46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228</v>
      </c>
      <c r="AT352" s="215" t="s">
        <v>130</v>
      </c>
      <c r="AU352" s="215" t="s">
        <v>85</v>
      </c>
      <c r="AY352" s="17" t="s">
        <v>128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83</v>
      </c>
      <c r="BK352" s="216">
        <f>ROUND(I352*H352,2)</f>
        <v>0</v>
      </c>
      <c r="BL352" s="17" t="s">
        <v>228</v>
      </c>
      <c r="BM352" s="215" t="s">
        <v>495</v>
      </c>
    </row>
    <row r="353" s="13" customFormat="1">
      <c r="A353" s="13"/>
      <c r="B353" s="222"/>
      <c r="C353" s="223"/>
      <c r="D353" s="224" t="s">
        <v>139</v>
      </c>
      <c r="E353" s="225" t="s">
        <v>19</v>
      </c>
      <c r="F353" s="226" t="s">
        <v>83</v>
      </c>
      <c r="G353" s="223"/>
      <c r="H353" s="227">
        <v>1</v>
      </c>
      <c r="I353" s="228"/>
      <c r="J353" s="223"/>
      <c r="K353" s="223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139</v>
      </c>
      <c r="AU353" s="233" t="s">
        <v>85</v>
      </c>
      <c r="AV353" s="13" t="s">
        <v>85</v>
      </c>
      <c r="AW353" s="13" t="s">
        <v>35</v>
      </c>
      <c r="AX353" s="13" t="s">
        <v>75</v>
      </c>
      <c r="AY353" s="233" t="s">
        <v>128</v>
      </c>
    </row>
    <row r="354" s="14" customFormat="1">
      <c r="A354" s="14"/>
      <c r="B354" s="234"/>
      <c r="C354" s="235"/>
      <c r="D354" s="224" t="s">
        <v>139</v>
      </c>
      <c r="E354" s="236" t="s">
        <v>19</v>
      </c>
      <c r="F354" s="237" t="s">
        <v>141</v>
      </c>
      <c r="G354" s="235"/>
      <c r="H354" s="238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139</v>
      </c>
      <c r="AU354" s="244" t="s">
        <v>85</v>
      </c>
      <c r="AV354" s="14" t="s">
        <v>135</v>
      </c>
      <c r="AW354" s="14" t="s">
        <v>35</v>
      </c>
      <c r="AX354" s="14" t="s">
        <v>83</v>
      </c>
      <c r="AY354" s="244" t="s">
        <v>128</v>
      </c>
    </row>
    <row r="355" s="2" customFormat="1" ht="37.8" customHeight="1">
      <c r="A355" s="38"/>
      <c r="B355" s="39"/>
      <c r="C355" s="204" t="s">
        <v>496</v>
      </c>
      <c r="D355" s="204" t="s">
        <v>130</v>
      </c>
      <c r="E355" s="205" t="s">
        <v>497</v>
      </c>
      <c r="F355" s="206" t="s">
        <v>498</v>
      </c>
      <c r="G355" s="207" t="s">
        <v>144</v>
      </c>
      <c r="H355" s="208">
        <v>1</v>
      </c>
      <c r="I355" s="209"/>
      <c r="J355" s="210">
        <f>ROUND(I355*H355,2)</f>
        <v>0</v>
      </c>
      <c r="K355" s="206" t="s">
        <v>19</v>
      </c>
      <c r="L355" s="44"/>
      <c r="M355" s="211" t="s">
        <v>19</v>
      </c>
      <c r="N355" s="212" t="s">
        <v>46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228</v>
      </c>
      <c r="AT355" s="215" t="s">
        <v>130</v>
      </c>
      <c r="AU355" s="215" t="s">
        <v>85</v>
      </c>
      <c r="AY355" s="17" t="s">
        <v>128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83</v>
      </c>
      <c r="BK355" s="216">
        <f>ROUND(I355*H355,2)</f>
        <v>0</v>
      </c>
      <c r="BL355" s="17" t="s">
        <v>228</v>
      </c>
      <c r="BM355" s="215" t="s">
        <v>499</v>
      </c>
    </row>
    <row r="356" s="13" customFormat="1">
      <c r="A356" s="13"/>
      <c r="B356" s="222"/>
      <c r="C356" s="223"/>
      <c r="D356" s="224" t="s">
        <v>139</v>
      </c>
      <c r="E356" s="225" t="s">
        <v>19</v>
      </c>
      <c r="F356" s="226" t="s">
        <v>83</v>
      </c>
      <c r="G356" s="223"/>
      <c r="H356" s="227">
        <v>1</v>
      </c>
      <c r="I356" s="228"/>
      <c r="J356" s="223"/>
      <c r="K356" s="223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139</v>
      </c>
      <c r="AU356" s="233" t="s">
        <v>85</v>
      </c>
      <c r="AV356" s="13" t="s">
        <v>85</v>
      </c>
      <c r="AW356" s="13" t="s">
        <v>35</v>
      </c>
      <c r="AX356" s="13" t="s">
        <v>75</v>
      </c>
      <c r="AY356" s="233" t="s">
        <v>128</v>
      </c>
    </row>
    <row r="357" s="14" customFormat="1">
      <c r="A357" s="14"/>
      <c r="B357" s="234"/>
      <c r="C357" s="235"/>
      <c r="D357" s="224" t="s">
        <v>139</v>
      </c>
      <c r="E357" s="236" t="s">
        <v>19</v>
      </c>
      <c r="F357" s="237" t="s">
        <v>141</v>
      </c>
      <c r="G357" s="235"/>
      <c r="H357" s="238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139</v>
      </c>
      <c r="AU357" s="244" t="s">
        <v>85</v>
      </c>
      <c r="AV357" s="14" t="s">
        <v>135</v>
      </c>
      <c r="AW357" s="14" t="s">
        <v>35</v>
      </c>
      <c r="AX357" s="14" t="s">
        <v>83</v>
      </c>
      <c r="AY357" s="244" t="s">
        <v>128</v>
      </c>
    </row>
    <row r="358" s="2" customFormat="1" ht="24.15" customHeight="1">
      <c r="A358" s="38"/>
      <c r="B358" s="39"/>
      <c r="C358" s="204" t="s">
        <v>500</v>
      </c>
      <c r="D358" s="204" t="s">
        <v>130</v>
      </c>
      <c r="E358" s="205" t="s">
        <v>501</v>
      </c>
      <c r="F358" s="206" t="s">
        <v>502</v>
      </c>
      <c r="G358" s="207" t="s">
        <v>144</v>
      </c>
      <c r="H358" s="208">
        <v>1</v>
      </c>
      <c r="I358" s="209"/>
      <c r="J358" s="210">
        <f>ROUND(I358*H358,2)</f>
        <v>0</v>
      </c>
      <c r="K358" s="206" t="s">
        <v>19</v>
      </c>
      <c r="L358" s="44"/>
      <c r="M358" s="211" t="s">
        <v>19</v>
      </c>
      <c r="N358" s="212" t="s">
        <v>46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228</v>
      </c>
      <c r="AT358" s="215" t="s">
        <v>130</v>
      </c>
      <c r="AU358" s="215" t="s">
        <v>85</v>
      </c>
      <c r="AY358" s="17" t="s">
        <v>128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83</v>
      </c>
      <c r="BK358" s="216">
        <f>ROUND(I358*H358,2)</f>
        <v>0</v>
      </c>
      <c r="BL358" s="17" t="s">
        <v>228</v>
      </c>
      <c r="BM358" s="215" t="s">
        <v>503</v>
      </c>
    </row>
    <row r="359" s="13" customFormat="1">
      <c r="A359" s="13"/>
      <c r="B359" s="222"/>
      <c r="C359" s="223"/>
      <c r="D359" s="224" t="s">
        <v>139</v>
      </c>
      <c r="E359" s="225" t="s">
        <v>19</v>
      </c>
      <c r="F359" s="226" t="s">
        <v>83</v>
      </c>
      <c r="G359" s="223"/>
      <c r="H359" s="227">
        <v>1</v>
      </c>
      <c r="I359" s="228"/>
      <c r="J359" s="223"/>
      <c r="K359" s="223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139</v>
      </c>
      <c r="AU359" s="233" t="s">
        <v>85</v>
      </c>
      <c r="AV359" s="13" t="s">
        <v>85</v>
      </c>
      <c r="AW359" s="13" t="s">
        <v>35</v>
      </c>
      <c r="AX359" s="13" t="s">
        <v>75</v>
      </c>
      <c r="AY359" s="233" t="s">
        <v>128</v>
      </c>
    </row>
    <row r="360" s="14" customFormat="1">
      <c r="A360" s="14"/>
      <c r="B360" s="234"/>
      <c r="C360" s="235"/>
      <c r="D360" s="224" t="s">
        <v>139</v>
      </c>
      <c r="E360" s="236" t="s">
        <v>19</v>
      </c>
      <c r="F360" s="237" t="s">
        <v>141</v>
      </c>
      <c r="G360" s="235"/>
      <c r="H360" s="238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139</v>
      </c>
      <c r="AU360" s="244" t="s">
        <v>85</v>
      </c>
      <c r="AV360" s="14" t="s">
        <v>135</v>
      </c>
      <c r="AW360" s="14" t="s">
        <v>35</v>
      </c>
      <c r="AX360" s="14" t="s">
        <v>83</v>
      </c>
      <c r="AY360" s="244" t="s">
        <v>128</v>
      </c>
    </row>
    <row r="361" s="2" customFormat="1" ht="24.15" customHeight="1">
      <c r="A361" s="38"/>
      <c r="B361" s="39"/>
      <c r="C361" s="204" t="s">
        <v>504</v>
      </c>
      <c r="D361" s="204" t="s">
        <v>130</v>
      </c>
      <c r="E361" s="205" t="s">
        <v>505</v>
      </c>
      <c r="F361" s="206" t="s">
        <v>506</v>
      </c>
      <c r="G361" s="207" t="s">
        <v>144</v>
      </c>
      <c r="H361" s="208">
        <v>1</v>
      </c>
      <c r="I361" s="209"/>
      <c r="J361" s="210">
        <f>ROUND(I361*H361,2)</f>
        <v>0</v>
      </c>
      <c r="K361" s="206" t="s">
        <v>19</v>
      </c>
      <c r="L361" s="44"/>
      <c r="M361" s="211" t="s">
        <v>19</v>
      </c>
      <c r="N361" s="212" t="s">
        <v>46</v>
      </c>
      <c r="O361" s="84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228</v>
      </c>
      <c r="AT361" s="215" t="s">
        <v>130</v>
      </c>
      <c r="AU361" s="215" t="s">
        <v>85</v>
      </c>
      <c r="AY361" s="17" t="s">
        <v>128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83</v>
      </c>
      <c r="BK361" s="216">
        <f>ROUND(I361*H361,2)</f>
        <v>0</v>
      </c>
      <c r="BL361" s="17" t="s">
        <v>228</v>
      </c>
      <c r="BM361" s="215" t="s">
        <v>507</v>
      </c>
    </row>
    <row r="362" s="13" customFormat="1">
      <c r="A362" s="13"/>
      <c r="B362" s="222"/>
      <c r="C362" s="223"/>
      <c r="D362" s="224" t="s">
        <v>139</v>
      </c>
      <c r="E362" s="225" t="s">
        <v>19</v>
      </c>
      <c r="F362" s="226" t="s">
        <v>83</v>
      </c>
      <c r="G362" s="223"/>
      <c r="H362" s="227">
        <v>1</v>
      </c>
      <c r="I362" s="228"/>
      <c r="J362" s="223"/>
      <c r="K362" s="223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139</v>
      </c>
      <c r="AU362" s="233" t="s">
        <v>85</v>
      </c>
      <c r="AV362" s="13" t="s">
        <v>85</v>
      </c>
      <c r="AW362" s="13" t="s">
        <v>35</v>
      </c>
      <c r="AX362" s="13" t="s">
        <v>75</v>
      </c>
      <c r="AY362" s="233" t="s">
        <v>128</v>
      </c>
    </row>
    <row r="363" s="14" customFormat="1">
      <c r="A363" s="14"/>
      <c r="B363" s="234"/>
      <c r="C363" s="235"/>
      <c r="D363" s="224" t="s">
        <v>139</v>
      </c>
      <c r="E363" s="236" t="s">
        <v>19</v>
      </c>
      <c r="F363" s="237" t="s">
        <v>141</v>
      </c>
      <c r="G363" s="235"/>
      <c r="H363" s="238">
        <v>1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139</v>
      </c>
      <c r="AU363" s="244" t="s">
        <v>85</v>
      </c>
      <c r="AV363" s="14" t="s">
        <v>135</v>
      </c>
      <c r="AW363" s="14" t="s">
        <v>35</v>
      </c>
      <c r="AX363" s="14" t="s">
        <v>83</v>
      </c>
      <c r="AY363" s="244" t="s">
        <v>128</v>
      </c>
    </row>
    <row r="364" s="2" customFormat="1" ht="24.15" customHeight="1">
      <c r="A364" s="38"/>
      <c r="B364" s="39"/>
      <c r="C364" s="204" t="s">
        <v>508</v>
      </c>
      <c r="D364" s="204" t="s">
        <v>130</v>
      </c>
      <c r="E364" s="205" t="s">
        <v>509</v>
      </c>
      <c r="F364" s="206" t="s">
        <v>510</v>
      </c>
      <c r="G364" s="207" t="s">
        <v>144</v>
      </c>
      <c r="H364" s="208">
        <v>1</v>
      </c>
      <c r="I364" s="209"/>
      <c r="J364" s="210">
        <f>ROUND(I364*H364,2)</f>
        <v>0</v>
      </c>
      <c r="K364" s="206" t="s">
        <v>19</v>
      </c>
      <c r="L364" s="44"/>
      <c r="M364" s="211" t="s">
        <v>19</v>
      </c>
      <c r="N364" s="212" t="s">
        <v>46</v>
      </c>
      <c r="O364" s="84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5" t="s">
        <v>228</v>
      </c>
      <c r="AT364" s="215" t="s">
        <v>130</v>
      </c>
      <c r="AU364" s="215" t="s">
        <v>85</v>
      </c>
      <c r="AY364" s="17" t="s">
        <v>128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83</v>
      </c>
      <c r="BK364" s="216">
        <f>ROUND(I364*H364,2)</f>
        <v>0</v>
      </c>
      <c r="BL364" s="17" t="s">
        <v>228</v>
      </c>
      <c r="BM364" s="215" t="s">
        <v>511</v>
      </c>
    </row>
    <row r="365" s="13" customFormat="1">
      <c r="A365" s="13"/>
      <c r="B365" s="222"/>
      <c r="C365" s="223"/>
      <c r="D365" s="224" t="s">
        <v>139</v>
      </c>
      <c r="E365" s="225" t="s">
        <v>19</v>
      </c>
      <c r="F365" s="226" t="s">
        <v>83</v>
      </c>
      <c r="G365" s="223"/>
      <c r="H365" s="227">
        <v>1</v>
      </c>
      <c r="I365" s="228"/>
      <c r="J365" s="223"/>
      <c r="K365" s="223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139</v>
      </c>
      <c r="AU365" s="233" t="s">
        <v>85</v>
      </c>
      <c r="AV365" s="13" t="s">
        <v>85</v>
      </c>
      <c r="AW365" s="13" t="s">
        <v>35</v>
      </c>
      <c r="AX365" s="13" t="s">
        <v>75</v>
      </c>
      <c r="AY365" s="233" t="s">
        <v>128</v>
      </c>
    </row>
    <row r="366" s="14" customFormat="1">
      <c r="A366" s="14"/>
      <c r="B366" s="234"/>
      <c r="C366" s="235"/>
      <c r="D366" s="224" t="s">
        <v>139</v>
      </c>
      <c r="E366" s="236" t="s">
        <v>19</v>
      </c>
      <c r="F366" s="237" t="s">
        <v>141</v>
      </c>
      <c r="G366" s="235"/>
      <c r="H366" s="238">
        <v>1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139</v>
      </c>
      <c r="AU366" s="244" t="s">
        <v>85</v>
      </c>
      <c r="AV366" s="14" t="s">
        <v>135</v>
      </c>
      <c r="AW366" s="14" t="s">
        <v>35</v>
      </c>
      <c r="AX366" s="14" t="s">
        <v>83</v>
      </c>
      <c r="AY366" s="244" t="s">
        <v>128</v>
      </c>
    </row>
    <row r="367" s="2" customFormat="1" ht="24.15" customHeight="1">
      <c r="A367" s="38"/>
      <c r="B367" s="39"/>
      <c r="C367" s="204" t="s">
        <v>512</v>
      </c>
      <c r="D367" s="204" t="s">
        <v>130</v>
      </c>
      <c r="E367" s="205" t="s">
        <v>513</v>
      </c>
      <c r="F367" s="206" t="s">
        <v>514</v>
      </c>
      <c r="G367" s="207" t="s">
        <v>144</v>
      </c>
      <c r="H367" s="208">
        <v>1</v>
      </c>
      <c r="I367" s="209"/>
      <c r="J367" s="210">
        <f>ROUND(I367*H367,2)</f>
        <v>0</v>
      </c>
      <c r="K367" s="206" t="s">
        <v>19</v>
      </c>
      <c r="L367" s="44"/>
      <c r="M367" s="211" t="s">
        <v>19</v>
      </c>
      <c r="N367" s="212" t="s">
        <v>46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228</v>
      </c>
      <c r="AT367" s="215" t="s">
        <v>130</v>
      </c>
      <c r="AU367" s="215" t="s">
        <v>85</v>
      </c>
      <c r="AY367" s="17" t="s">
        <v>128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83</v>
      </c>
      <c r="BK367" s="216">
        <f>ROUND(I367*H367,2)</f>
        <v>0</v>
      </c>
      <c r="BL367" s="17" t="s">
        <v>228</v>
      </c>
      <c r="BM367" s="215" t="s">
        <v>515</v>
      </c>
    </row>
    <row r="368" s="13" customFormat="1">
      <c r="A368" s="13"/>
      <c r="B368" s="222"/>
      <c r="C368" s="223"/>
      <c r="D368" s="224" t="s">
        <v>139</v>
      </c>
      <c r="E368" s="225" t="s">
        <v>19</v>
      </c>
      <c r="F368" s="226" t="s">
        <v>83</v>
      </c>
      <c r="G368" s="223"/>
      <c r="H368" s="227">
        <v>1</v>
      </c>
      <c r="I368" s="228"/>
      <c r="J368" s="223"/>
      <c r="K368" s="223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139</v>
      </c>
      <c r="AU368" s="233" t="s">
        <v>85</v>
      </c>
      <c r="AV368" s="13" t="s">
        <v>85</v>
      </c>
      <c r="AW368" s="13" t="s">
        <v>35</v>
      </c>
      <c r="AX368" s="13" t="s">
        <v>75</v>
      </c>
      <c r="AY368" s="233" t="s">
        <v>128</v>
      </c>
    </row>
    <row r="369" s="14" customFormat="1">
      <c r="A369" s="14"/>
      <c r="B369" s="234"/>
      <c r="C369" s="235"/>
      <c r="D369" s="224" t="s">
        <v>139</v>
      </c>
      <c r="E369" s="236" t="s">
        <v>19</v>
      </c>
      <c r="F369" s="237" t="s">
        <v>141</v>
      </c>
      <c r="G369" s="235"/>
      <c r="H369" s="238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139</v>
      </c>
      <c r="AU369" s="244" t="s">
        <v>85</v>
      </c>
      <c r="AV369" s="14" t="s">
        <v>135</v>
      </c>
      <c r="AW369" s="14" t="s">
        <v>35</v>
      </c>
      <c r="AX369" s="14" t="s">
        <v>83</v>
      </c>
      <c r="AY369" s="244" t="s">
        <v>128</v>
      </c>
    </row>
    <row r="370" s="2" customFormat="1" ht="24.15" customHeight="1">
      <c r="A370" s="38"/>
      <c r="B370" s="39"/>
      <c r="C370" s="204" t="s">
        <v>516</v>
      </c>
      <c r="D370" s="204" t="s">
        <v>130</v>
      </c>
      <c r="E370" s="205" t="s">
        <v>517</v>
      </c>
      <c r="F370" s="206" t="s">
        <v>518</v>
      </c>
      <c r="G370" s="207" t="s">
        <v>144</v>
      </c>
      <c r="H370" s="208">
        <v>2</v>
      </c>
      <c r="I370" s="209"/>
      <c r="J370" s="210">
        <f>ROUND(I370*H370,2)</f>
        <v>0</v>
      </c>
      <c r="K370" s="206" t="s">
        <v>19</v>
      </c>
      <c r="L370" s="44"/>
      <c r="M370" s="211" t="s">
        <v>19</v>
      </c>
      <c r="N370" s="212" t="s">
        <v>46</v>
      </c>
      <c r="O370" s="84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5" t="s">
        <v>228</v>
      </c>
      <c r="AT370" s="215" t="s">
        <v>130</v>
      </c>
      <c r="AU370" s="215" t="s">
        <v>85</v>
      </c>
      <c r="AY370" s="17" t="s">
        <v>128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83</v>
      </c>
      <c r="BK370" s="216">
        <f>ROUND(I370*H370,2)</f>
        <v>0</v>
      </c>
      <c r="BL370" s="17" t="s">
        <v>228</v>
      </c>
      <c r="BM370" s="215" t="s">
        <v>519</v>
      </c>
    </row>
    <row r="371" s="13" customFormat="1">
      <c r="A371" s="13"/>
      <c r="B371" s="222"/>
      <c r="C371" s="223"/>
      <c r="D371" s="224" t="s">
        <v>139</v>
      </c>
      <c r="E371" s="225" t="s">
        <v>19</v>
      </c>
      <c r="F371" s="226" t="s">
        <v>85</v>
      </c>
      <c r="G371" s="223"/>
      <c r="H371" s="227">
        <v>2</v>
      </c>
      <c r="I371" s="228"/>
      <c r="J371" s="223"/>
      <c r="K371" s="223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139</v>
      </c>
      <c r="AU371" s="233" t="s">
        <v>85</v>
      </c>
      <c r="AV371" s="13" t="s">
        <v>85</v>
      </c>
      <c r="AW371" s="13" t="s">
        <v>35</v>
      </c>
      <c r="AX371" s="13" t="s">
        <v>75</v>
      </c>
      <c r="AY371" s="233" t="s">
        <v>128</v>
      </c>
    </row>
    <row r="372" s="14" customFormat="1">
      <c r="A372" s="14"/>
      <c r="B372" s="234"/>
      <c r="C372" s="235"/>
      <c r="D372" s="224" t="s">
        <v>139</v>
      </c>
      <c r="E372" s="236" t="s">
        <v>19</v>
      </c>
      <c r="F372" s="237" t="s">
        <v>141</v>
      </c>
      <c r="G372" s="235"/>
      <c r="H372" s="238">
        <v>2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4" t="s">
        <v>139</v>
      </c>
      <c r="AU372" s="244" t="s">
        <v>85</v>
      </c>
      <c r="AV372" s="14" t="s">
        <v>135</v>
      </c>
      <c r="AW372" s="14" t="s">
        <v>35</v>
      </c>
      <c r="AX372" s="14" t="s">
        <v>83</v>
      </c>
      <c r="AY372" s="244" t="s">
        <v>128</v>
      </c>
    </row>
    <row r="373" s="2" customFormat="1" ht="24.15" customHeight="1">
      <c r="A373" s="38"/>
      <c r="B373" s="39"/>
      <c r="C373" s="204" t="s">
        <v>520</v>
      </c>
      <c r="D373" s="204" t="s">
        <v>130</v>
      </c>
      <c r="E373" s="205" t="s">
        <v>521</v>
      </c>
      <c r="F373" s="206" t="s">
        <v>522</v>
      </c>
      <c r="G373" s="207" t="s">
        <v>144</v>
      </c>
      <c r="H373" s="208">
        <v>1</v>
      </c>
      <c r="I373" s="209"/>
      <c r="J373" s="210">
        <f>ROUND(I373*H373,2)</f>
        <v>0</v>
      </c>
      <c r="K373" s="206" t="s">
        <v>19</v>
      </c>
      <c r="L373" s="44"/>
      <c r="M373" s="211" t="s">
        <v>19</v>
      </c>
      <c r="N373" s="212" t="s">
        <v>46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228</v>
      </c>
      <c r="AT373" s="215" t="s">
        <v>130</v>
      </c>
      <c r="AU373" s="215" t="s">
        <v>85</v>
      </c>
      <c r="AY373" s="17" t="s">
        <v>128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83</v>
      </c>
      <c r="BK373" s="216">
        <f>ROUND(I373*H373,2)</f>
        <v>0</v>
      </c>
      <c r="BL373" s="17" t="s">
        <v>228</v>
      </c>
      <c r="BM373" s="215" t="s">
        <v>523</v>
      </c>
    </row>
    <row r="374" s="13" customFormat="1">
      <c r="A374" s="13"/>
      <c r="B374" s="222"/>
      <c r="C374" s="223"/>
      <c r="D374" s="224" t="s">
        <v>139</v>
      </c>
      <c r="E374" s="225" t="s">
        <v>19</v>
      </c>
      <c r="F374" s="226" t="s">
        <v>83</v>
      </c>
      <c r="G374" s="223"/>
      <c r="H374" s="227">
        <v>1</v>
      </c>
      <c r="I374" s="228"/>
      <c r="J374" s="223"/>
      <c r="K374" s="223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139</v>
      </c>
      <c r="AU374" s="233" t="s">
        <v>85</v>
      </c>
      <c r="AV374" s="13" t="s">
        <v>85</v>
      </c>
      <c r="AW374" s="13" t="s">
        <v>35</v>
      </c>
      <c r="AX374" s="13" t="s">
        <v>75</v>
      </c>
      <c r="AY374" s="233" t="s">
        <v>128</v>
      </c>
    </row>
    <row r="375" s="14" customFormat="1">
      <c r="A375" s="14"/>
      <c r="B375" s="234"/>
      <c r="C375" s="235"/>
      <c r="D375" s="224" t="s">
        <v>139</v>
      </c>
      <c r="E375" s="236" t="s">
        <v>19</v>
      </c>
      <c r="F375" s="237" t="s">
        <v>141</v>
      </c>
      <c r="G375" s="235"/>
      <c r="H375" s="238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139</v>
      </c>
      <c r="AU375" s="244" t="s">
        <v>85</v>
      </c>
      <c r="AV375" s="14" t="s">
        <v>135</v>
      </c>
      <c r="AW375" s="14" t="s">
        <v>35</v>
      </c>
      <c r="AX375" s="14" t="s">
        <v>83</v>
      </c>
      <c r="AY375" s="244" t="s">
        <v>128</v>
      </c>
    </row>
    <row r="376" s="2" customFormat="1" ht="16.5" customHeight="1">
      <c r="A376" s="38"/>
      <c r="B376" s="39"/>
      <c r="C376" s="204" t="s">
        <v>524</v>
      </c>
      <c r="D376" s="204" t="s">
        <v>130</v>
      </c>
      <c r="E376" s="205" t="s">
        <v>525</v>
      </c>
      <c r="F376" s="206" t="s">
        <v>526</v>
      </c>
      <c r="G376" s="207" t="s">
        <v>133</v>
      </c>
      <c r="H376" s="208">
        <v>14</v>
      </c>
      <c r="I376" s="209"/>
      <c r="J376" s="210">
        <f>ROUND(I376*H376,2)</f>
        <v>0</v>
      </c>
      <c r="K376" s="206" t="s">
        <v>134</v>
      </c>
      <c r="L376" s="44"/>
      <c r="M376" s="211" t="s">
        <v>19</v>
      </c>
      <c r="N376" s="212" t="s">
        <v>46</v>
      </c>
      <c r="O376" s="84"/>
      <c r="P376" s="213">
        <f>O376*H376</f>
        <v>0</v>
      </c>
      <c r="Q376" s="213">
        <v>0.00027999999999999998</v>
      </c>
      <c r="R376" s="213">
        <f>Q376*H376</f>
        <v>0.0039199999999999999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228</v>
      </c>
      <c r="AT376" s="215" t="s">
        <v>130</v>
      </c>
      <c r="AU376" s="215" t="s">
        <v>85</v>
      </c>
      <c r="AY376" s="17" t="s">
        <v>128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83</v>
      </c>
      <c r="BK376" s="216">
        <f>ROUND(I376*H376,2)</f>
        <v>0</v>
      </c>
      <c r="BL376" s="17" t="s">
        <v>228</v>
      </c>
      <c r="BM376" s="215" t="s">
        <v>527</v>
      </c>
    </row>
    <row r="377" s="2" customFormat="1">
      <c r="A377" s="38"/>
      <c r="B377" s="39"/>
      <c r="C377" s="40"/>
      <c r="D377" s="217" t="s">
        <v>137</v>
      </c>
      <c r="E377" s="40"/>
      <c r="F377" s="218" t="s">
        <v>528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137</v>
      </c>
      <c r="AU377" s="17" t="s">
        <v>85</v>
      </c>
    </row>
    <row r="378" s="13" customFormat="1">
      <c r="A378" s="13"/>
      <c r="B378" s="222"/>
      <c r="C378" s="223"/>
      <c r="D378" s="224" t="s">
        <v>139</v>
      </c>
      <c r="E378" s="225" t="s">
        <v>19</v>
      </c>
      <c r="F378" s="226" t="s">
        <v>529</v>
      </c>
      <c r="G378" s="223"/>
      <c r="H378" s="227">
        <v>14</v>
      </c>
      <c r="I378" s="228"/>
      <c r="J378" s="223"/>
      <c r="K378" s="223"/>
      <c r="L378" s="229"/>
      <c r="M378" s="230"/>
      <c r="N378" s="231"/>
      <c r="O378" s="231"/>
      <c r="P378" s="231"/>
      <c r="Q378" s="231"/>
      <c r="R378" s="231"/>
      <c r="S378" s="231"/>
      <c r="T378" s="23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3" t="s">
        <v>139</v>
      </c>
      <c r="AU378" s="233" t="s">
        <v>85</v>
      </c>
      <c r="AV378" s="13" t="s">
        <v>85</v>
      </c>
      <c r="AW378" s="13" t="s">
        <v>35</v>
      </c>
      <c r="AX378" s="13" t="s">
        <v>75</v>
      </c>
      <c r="AY378" s="233" t="s">
        <v>128</v>
      </c>
    </row>
    <row r="379" s="14" customFormat="1">
      <c r="A379" s="14"/>
      <c r="B379" s="234"/>
      <c r="C379" s="235"/>
      <c r="D379" s="224" t="s">
        <v>139</v>
      </c>
      <c r="E379" s="236" t="s">
        <v>19</v>
      </c>
      <c r="F379" s="237" t="s">
        <v>141</v>
      </c>
      <c r="G379" s="235"/>
      <c r="H379" s="238">
        <v>14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139</v>
      </c>
      <c r="AU379" s="244" t="s">
        <v>85</v>
      </c>
      <c r="AV379" s="14" t="s">
        <v>135</v>
      </c>
      <c r="AW379" s="14" t="s">
        <v>35</v>
      </c>
      <c r="AX379" s="14" t="s">
        <v>83</v>
      </c>
      <c r="AY379" s="244" t="s">
        <v>128</v>
      </c>
    </row>
    <row r="380" s="2" customFormat="1" ht="16.5" customHeight="1">
      <c r="A380" s="38"/>
      <c r="B380" s="39"/>
      <c r="C380" s="245" t="s">
        <v>530</v>
      </c>
      <c r="D380" s="245" t="s">
        <v>221</v>
      </c>
      <c r="E380" s="246" t="s">
        <v>531</v>
      </c>
      <c r="F380" s="247" t="s">
        <v>532</v>
      </c>
      <c r="G380" s="248" t="s">
        <v>133</v>
      </c>
      <c r="H380" s="249">
        <v>16.100000000000001</v>
      </c>
      <c r="I380" s="250"/>
      <c r="J380" s="251">
        <f>ROUND(I380*H380,2)</f>
        <v>0</v>
      </c>
      <c r="K380" s="247" t="s">
        <v>19</v>
      </c>
      <c r="L380" s="252"/>
      <c r="M380" s="253" t="s">
        <v>19</v>
      </c>
      <c r="N380" s="254" t="s">
        <v>46</v>
      </c>
      <c r="O380" s="84"/>
      <c r="P380" s="213">
        <f>O380*H380</f>
        <v>0</v>
      </c>
      <c r="Q380" s="213">
        <v>0.0070000000000000001</v>
      </c>
      <c r="R380" s="213">
        <f>Q380*H380</f>
        <v>0.11270000000000001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332</v>
      </c>
      <c r="AT380" s="215" t="s">
        <v>221</v>
      </c>
      <c r="AU380" s="215" t="s">
        <v>85</v>
      </c>
      <c r="AY380" s="17" t="s">
        <v>128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83</v>
      </c>
      <c r="BK380" s="216">
        <f>ROUND(I380*H380,2)</f>
        <v>0</v>
      </c>
      <c r="BL380" s="17" t="s">
        <v>228</v>
      </c>
      <c r="BM380" s="215" t="s">
        <v>533</v>
      </c>
    </row>
    <row r="381" s="13" customFormat="1">
      <c r="A381" s="13"/>
      <c r="B381" s="222"/>
      <c r="C381" s="223"/>
      <c r="D381" s="224" t="s">
        <v>139</v>
      </c>
      <c r="E381" s="225" t="s">
        <v>19</v>
      </c>
      <c r="F381" s="226" t="s">
        <v>534</v>
      </c>
      <c r="G381" s="223"/>
      <c r="H381" s="227">
        <v>16.100000000000001</v>
      </c>
      <c r="I381" s="228"/>
      <c r="J381" s="223"/>
      <c r="K381" s="223"/>
      <c r="L381" s="229"/>
      <c r="M381" s="230"/>
      <c r="N381" s="231"/>
      <c r="O381" s="231"/>
      <c r="P381" s="231"/>
      <c r="Q381" s="231"/>
      <c r="R381" s="231"/>
      <c r="S381" s="231"/>
      <c r="T381" s="23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3" t="s">
        <v>139</v>
      </c>
      <c r="AU381" s="233" t="s">
        <v>85</v>
      </c>
      <c r="AV381" s="13" t="s">
        <v>85</v>
      </c>
      <c r="AW381" s="13" t="s">
        <v>35</v>
      </c>
      <c r="AX381" s="13" t="s">
        <v>75</v>
      </c>
      <c r="AY381" s="233" t="s">
        <v>128</v>
      </c>
    </row>
    <row r="382" s="14" customFormat="1">
      <c r="A382" s="14"/>
      <c r="B382" s="234"/>
      <c r="C382" s="235"/>
      <c r="D382" s="224" t="s">
        <v>139</v>
      </c>
      <c r="E382" s="236" t="s">
        <v>19</v>
      </c>
      <c r="F382" s="237" t="s">
        <v>141</v>
      </c>
      <c r="G382" s="235"/>
      <c r="H382" s="238">
        <v>16.100000000000001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139</v>
      </c>
      <c r="AU382" s="244" t="s">
        <v>85</v>
      </c>
      <c r="AV382" s="14" t="s">
        <v>135</v>
      </c>
      <c r="AW382" s="14" t="s">
        <v>35</v>
      </c>
      <c r="AX382" s="14" t="s">
        <v>83</v>
      </c>
      <c r="AY382" s="244" t="s">
        <v>128</v>
      </c>
    </row>
    <row r="383" s="2" customFormat="1" ht="16.5" customHeight="1">
      <c r="A383" s="38"/>
      <c r="B383" s="39"/>
      <c r="C383" s="204" t="s">
        <v>535</v>
      </c>
      <c r="D383" s="204" t="s">
        <v>130</v>
      </c>
      <c r="E383" s="205" t="s">
        <v>536</v>
      </c>
      <c r="F383" s="206" t="s">
        <v>537</v>
      </c>
      <c r="G383" s="207" t="s">
        <v>284</v>
      </c>
      <c r="H383" s="208">
        <v>18.704000000000001</v>
      </c>
      <c r="I383" s="209"/>
      <c r="J383" s="210">
        <f>ROUND(I383*H383,2)</f>
        <v>0</v>
      </c>
      <c r="K383" s="206" t="s">
        <v>134</v>
      </c>
      <c r="L383" s="44"/>
      <c r="M383" s="211" t="s">
        <v>19</v>
      </c>
      <c r="N383" s="212" t="s">
        <v>46</v>
      </c>
      <c r="O383" s="84"/>
      <c r="P383" s="213">
        <f>O383*H383</f>
        <v>0</v>
      </c>
      <c r="Q383" s="213">
        <v>6.9999999999999994E-05</v>
      </c>
      <c r="R383" s="213">
        <f>Q383*H383</f>
        <v>0.0013092799999999999</v>
      </c>
      <c r="S383" s="213">
        <v>0</v>
      </c>
      <c r="T383" s="21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5" t="s">
        <v>228</v>
      </c>
      <c r="AT383" s="215" t="s">
        <v>130</v>
      </c>
      <c r="AU383" s="215" t="s">
        <v>85</v>
      </c>
      <c r="AY383" s="17" t="s">
        <v>128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7" t="s">
        <v>83</v>
      </c>
      <c r="BK383" s="216">
        <f>ROUND(I383*H383,2)</f>
        <v>0</v>
      </c>
      <c r="BL383" s="17" t="s">
        <v>228</v>
      </c>
      <c r="BM383" s="215" t="s">
        <v>538</v>
      </c>
    </row>
    <row r="384" s="2" customFormat="1">
      <c r="A384" s="38"/>
      <c r="B384" s="39"/>
      <c r="C384" s="40"/>
      <c r="D384" s="217" t="s">
        <v>137</v>
      </c>
      <c r="E384" s="40"/>
      <c r="F384" s="218" t="s">
        <v>539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137</v>
      </c>
      <c r="AU384" s="17" t="s">
        <v>85</v>
      </c>
    </row>
    <row r="385" s="13" customFormat="1">
      <c r="A385" s="13"/>
      <c r="B385" s="222"/>
      <c r="C385" s="223"/>
      <c r="D385" s="224" t="s">
        <v>139</v>
      </c>
      <c r="E385" s="225" t="s">
        <v>19</v>
      </c>
      <c r="F385" s="226" t="s">
        <v>540</v>
      </c>
      <c r="G385" s="223"/>
      <c r="H385" s="227">
        <v>8.1760000000000002</v>
      </c>
      <c r="I385" s="228"/>
      <c r="J385" s="223"/>
      <c r="K385" s="223"/>
      <c r="L385" s="229"/>
      <c r="M385" s="230"/>
      <c r="N385" s="231"/>
      <c r="O385" s="231"/>
      <c r="P385" s="231"/>
      <c r="Q385" s="231"/>
      <c r="R385" s="231"/>
      <c r="S385" s="231"/>
      <c r="T385" s="23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3" t="s">
        <v>139</v>
      </c>
      <c r="AU385" s="233" t="s">
        <v>85</v>
      </c>
      <c r="AV385" s="13" t="s">
        <v>85</v>
      </c>
      <c r="AW385" s="13" t="s">
        <v>35</v>
      </c>
      <c r="AX385" s="13" t="s">
        <v>75</v>
      </c>
      <c r="AY385" s="233" t="s">
        <v>128</v>
      </c>
    </row>
    <row r="386" s="13" customFormat="1">
      <c r="A386" s="13"/>
      <c r="B386" s="222"/>
      <c r="C386" s="223"/>
      <c r="D386" s="224" t="s">
        <v>139</v>
      </c>
      <c r="E386" s="225" t="s">
        <v>19</v>
      </c>
      <c r="F386" s="226" t="s">
        <v>541</v>
      </c>
      <c r="G386" s="223"/>
      <c r="H386" s="227">
        <v>10.528000000000001</v>
      </c>
      <c r="I386" s="228"/>
      <c r="J386" s="223"/>
      <c r="K386" s="223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139</v>
      </c>
      <c r="AU386" s="233" t="s">
        <v>85</v>
      </c>
      <c r="AV386" s="13" t="s">
        <v>85</v>
      </c>
      <c r="AW386" s="13" t="s">
        <v>35</v>
      </c>
      <c r="AX386" s="13" t="s">
        <v>75</v>
      </c>
      <c r="AY386" s="233" t="s">
        <v>128</v>
      </c>
    </row>
    <row r="387" s="14" customFormat="1">
      <c r="A387" s="14"/>
      <c r="B387" s="234"/>
      <c r="C387" s="235"/>
      <c r="D387" s="224" t="s">
        <v>139</v>
      </c>
      <c r="E387" s="236" t="s">
        <v>19</v>
      </c>
      <c r="F387" s="237" t="s">
        <v>141</v>
      </c>
      <c r="G387" s="235"/>
      <c r="H387" s="238">
        <v>18.704000000000001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139</v>
      </c>
      <c r="AU387" s="244" t="s">
        <v>85</v>
      </c>
      <c r="AV387" s="14" t="s">
        <v>135</v>
      </c>
      <c r="AW387" s="14" t="s">
        <v>35</v>
      </c>
      <c r="AX387" s="14" t="s">
        <v>83</v>
      </c>
      <c r="AY387" s="244" t="s">
        <v>128</v>
      </c>
    </row>
    <row r="388" s="2" customFormat="1" ht="16.5" customHeight="1">
      <c r="A388" s="38"/>
      <c r="B388" s="39"/>
      <c r="C388" s="204" t="s">
        <v>542</v>
      </c>
      <c r="D388" s="204" t="s">
        <v>130</v>
      </c>
      <c r="E388" s="205" t="s">
        <v>543</v>
      </c>
      <c r="F388" s="206" t="s">
        <v>544</v>
      </c>
      <c r="G388" s="207" t="s">
        <v>284</v>
      </c>
      <c r="H388" s="208">
        <v>11.536</v>
      </c>
      <c r="I388" s="209"/>
      <c r="J388" s="210">
        <f>ROUND(I388*H388,2)</f>
        <v>0</v>
      </c>
      <c r="K388" s="206" t="s">
        <v>134</v>
      </c>
      <c r="L388" s="44"/>
      <c r="M388" s="211" t="s">
        <v>19</v>
      </c>
      <c r="N388" s="212" t="s">
        <v>46</v>
      </c>
      <c r="O388" s="84"/>
      <c r="P388" s="213">
        <f>O388*H388</f>
        <v>0</v>
      </c>
      <c r="Q388" s="213">
        <v>6.0000000000000002E-05</v>
      </c>
      <c r="R388" s="213">
        <f>Q388*H388</f>
        <v>0.00069216000000000004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228</v>
      </c>
      <c r="AT388" s="215" t="s">
        <v>130</v>
      </c>
      <c r="AU388" s="215" t="s">
        <v>85</v>
      </c>
      <c r="AY388" s="17" t="s">
        <v>128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83</v>
      </c>
      <c r="BK388" s="216">
        <f>ROUND(I388*H388,2)</f>
        <v>0</v>
      </c>
      <c r="BL388" s="17" t="s">
        <v>228</v>
      </c>
      <c r="BM388" s="215" t="s">
        <v>545</v>
      </c>
    </row>
    <row r="389" s="2" customFormat="1">
      <c r="A389" s="38"/>
      <c r="B389" s="39"/>
      <c r="C389" s="40"/>
      <c r="D389" s="217" t="s">
        <v>137</v>
      </c>
      <c r="E389" s="40"/>
      <c r="F389" s="218" t="s">
        <v>546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137</v>
      </c>
      <c r="AU389" s="17" t="s">
        <v>85</v>
      </c>
    </row>
    <row r="390" s="13" customFormat="1">
      <c r="A390" s="13"/>
      <c r="B390" s="222"/>
      <c r="C390" s="223"/>
      <c r="D390" s="224" t="s">
        <v>139</v>
      </c>
      <c r="E390" s="225" t="s">
        <v>19</v>
      </c>
      <c r="F390" s="226" t="s">
        <v>547</v>
      </c>
      <c r="G390" s="223"/>
      <c r="H390" s="227">
        <v>11.536</v>
      </c>
      <c r="I390" s="228"/>
      <c r="J390" s="223"/>
      <c r="K390" s="223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139</v>
      </c>
      <c r="AU390" s="233" t="s">
        <v>85</v>
      </c>
      <c r="AV390" s="13" t="s">
        <v>85</v>
      </c>
      <c r="AW390" s="13" t="s">
        <v>35</v>
      </c>
      <c r="AX390" s="13" t="s">
        <v>75</v>
      </c>
      <c r="AY390" s="233" t="s">
        <v>128</v>
      </c>
    </row>
    <row r="391" s="14" customFormat="1">
      <c r="A391" s="14"/>
      <c r="B391" s="234"/>
      <c r="C391" s="235"/>
      <c r="D391" s="224" t="s">
        <v>139</v>
      </c>
      <c r="E391" s="236" t="s">
        <v>19</v>
      </c>
      <c r="F391" s="237" t="s">
        <v>141</v>
      </c>
      <c r="G391" s="235"/>
      <c r="H391" s="238">
        <v>11.536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139</v>
      </c>
      <c r="AU391" s="244" t="s">
        <v>85</v>
      </c>
      <c r="AV391" s="14" t="s">
        <v>135</v>
      </c>
      <c r="AW391" s="14" t="s">
        <v>35</v>
      </c>
      <c r="AX391" s="14" t="s">
        <v>83</v>
      </c>
      <c r="AY391" s="244" t="s">
        <v>128</v>
      </c>
    </row>
    <row r="392" s="2" customFormat="1" ht="16.5" customHeight="1">
      <c r="A392" s="38"/>
      <c r="B392" s="39"/>
      <c r="C392" s="204" t="s">
        <v>548</v>
      </c>
      <c r="D392" s="204" t="s">
        <v>130</v>
      </c>
      <c r="E392" s="205" t="s">
        <v>549</v>
      </c>
      <c r="F392" s="206" t="s">
        <v>550</v>
      </c>
      <c r="G392" s="207" t="s">
        <v>284</v>
      </c>
      <c r="H392" s="208">
        <v>214.31299999999999</v>
      </c>
      <c r="I392" s="209"/>
      <c r="J392" s="210">
        <f>ROUND(I392*H392,2)</f>
        <v>0</v>
      </c>
      <c r="K392" s="206" t="s">
        <v>134</v>
      </c>
      <c r="L392" s="44"/>
      <c r="M392" s="211" t="s">
        <v>19</v>
      </c>
      <c r="N392" s="212" t="s">
        <v>46</v>
      </c>
      <c r="O392" s="84"/>
      <c r="P392" s="213">
        <f>O392*H392</f>
        <v>0</v>
      </c>
      <c r="Q392" s="213">
        <v>5.0000000000000002E-05</v>
      </c>
      <c r="R392" s="213">
        <f>Q392*H392</f>
        <v>0.01071565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228</v>
      </c>
      <c r="AT392" s="215" t="s">
        <v>130</v>
      </c>
      <c r="AU392" s="215" t="s">
        <v>85</v>
      </c>
      <c r="AY392" s="17" t="s">
        <v>128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83</v>
      </c>
      <c r="BK392" s="216">
        <f>ROUND(I392*H392,2)</f>
        <v>0</v>
      </c>
      <c r="BL392" s="17" t="s">
        <v>228</v>
      </c>
      <c r="BM392" s="215" t="s">
        <v>551</v>
      </c>
    </row>
    <row r="393" s="2" customFormat="1">
      <c r="A393" s="38"/>
      <c r="B393" s="39"/>
      <c r="C393" s="40"/>
      <c r="D393" s="217" t="s">
        <v>137</v>
      </c>
      <c r="E393" s="40"/>
      <c r="F393" s="218" t="s">
        <v>552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137</v>
      </c>
      <c r="AU393" s="17" t="s">
        <v>85</v>
      </c>
    </row>
    <row r="394" s="13" customFormat="1">
      <c r="A394" s="13"/>
      <c r="B394" s="222"/>
      <c r="C394" s="223"/>
      <c r="D394" s="224" t="s">
        <v>139</v>
      </c>
      <c r="E394" s="225" t="s">
        <v>19</v>
      </c>
      <c r="F394" s="226" t="s">
        <v>553</v>
      </c>
      <c r="G394" s="223"/>
      <c r="H394" s="227">
        <v>21.048999999999999</v>
      </c>
      <c r="I394" s="228"/>
      <c r="J394" s="223"/>
      <c r="K394" s="223"/>
      <c r="L394" s="229"/>
      <c r="M394" s="230"/>
      <c r="N394" s="231"/>
      <c r="O394" s="231"/>
      <c r="P394" s="231"/>
      <c r="Q394" s="231"/>
      <c r="R394" s="231"/>
      <c r="S394" s="231"/>
      <c r="T394" s="23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139</v>
      </c>
      <c r="AU394" s="233" t="s">
        <v>85</v>
      </c>
      <c r="AV394" s="13" t="s">
        <v>85</v>
      </c>
      <c r="AW394" s="13" t="s">
        <v>35</v>
      </c>
      <c r="AX394" s="13" t="s">
        <v>75</v>
      </c>
      <c r="AY394" s="233" t="s">
        <v>128</v>
      </c>
    </row>
    <row r="395" s="13" customFormat="1">
      <c r="A395" s="13"/>
      <c r="B395" s="222"/>
      <c r="C395" s="223"/>
      <c r="D395" s="224" t="s">
        <v>139</v>
      </c>
      <c r="E395" s="225" t="s">
        <v>19</v>
      </c>
      <c r="F395" s="226" t="s">
        <v>554</v>
      </c>
      <c r="G395" s="223"/>
      <c r="H395" s="227">
        <v>41.359999999999999</v>
      </c>
      <c r="I395" s="228"/>
      <c r="J395" s="223"/>
      <c r="K395" s="223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139</v>
      </c>
      <c r="AU395" s="233" t="s">
        <v>85</v>
      </c>
      <c r="AV395" s="13" t="s">
        <v>85</v>
      </c>
      <c r="AW395" s="13" t="s">
        <v>35</v>
      </c>
      <c r="AX395" s="13" t="s">
        <v>75</v>
      </c>
      <c r="AY395" s="233" t="s">
        <v>128</v>
      </c>
    </row>
    <row r="396" s="13" customFormat="1">
      <c r="A396" s="13"/>
      <c r="B396" s="222"/>
      <c r="C396" s="223"/>
      <c r="D396" s="224" t="s">
        <v>139</v>
      </c>
      <c r="E396" s="225" t="s">
        <v>19</v>
      </c>
      <c r="F396" s="226" t="s">
        <v>555</v>
      </c>
      <c r="G396" s="223"/>
      <c r="H396" s="227">
        <v>87.983999999999995</v>
      </c>
      <c r="I396" s="228"/>
      <c r="J396" s="223"/>
      <c r="K396" s="223"/>
      <c r="L396" s="229"/>
      <c r="M396" s="230"/>
      <c r="N396" s="231"/>
      <c r="O396" s="231"/>
      <c r="P396" s="231"/>
      <c r="Q396" s="231"/>
      <c r="R396" s="231"/>
      <c r="S396" s="231"/>
      <c r="T396" s="23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3" t="s">
        <v>139</v>
      </c>
      <c r="AU396" s="233" t="s">
        <v>85</v>
      </c>
      <c r="AV396" s="13" t="s">
        <v>85</v>
      </c>
      <c r="AW396" s="13" t="s">
        <v>35</v>
      </c>
      <c r="AX396" s="13" t="s">
        <v>75</v>
      </c>
      <c r="AY396" s="233" t="s">
        <v>128</v>
      </c>
    </row>
    <row r="397" s="13" customFormat="1">
      <c r="A397" s="13"/>
      <c r="B397" s="222"/>
      <c r="C397" s="223"/>
      <c r="D397" s="224" t="s">
        <v>139</v>
      </c>
      <c r="E397" s="225" t="s">
        <v>19</v>
      </c>
      <c r="F397" s="226" t="s">
        <v>556</v>
      </c>
      <c r="G397" s="223"/>
      <c r="H397" s="227">
        <v>63.920000000000002</v>
      </c>
      <c r="I397" s="228"/>
      <c r="J397" s="223"/>
      <c r="K397" s="223"/>
      <c r="L397" s="229"/>
      <c r="M397" s="230"/>
      <c r="N397" s="231"/>
      <c r="O397" s="231"/>
      <c r="P397" s="231"/>
      <c r="Q397" s="231"/>
      <c r="R397" s="231"/>
      <c r="S397" s="231"/>
      <c r="T397" s="23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3" t="s">
        <v>139</v>
      </c>
      <c r="AU397" s="233" t="s">
        <v>85</v>
      </c>
      <c r="AV397" s="13" t="s">
        <v>85</v>
      </c>
      <c r="AW397" s="13" t="s">
        <v>35</v>
      </c>
      <c r="AX397" s="13" t="s">
        <v>75</v>
      </c>
      <c r="AY397" s="233" t="s">
        <v>128</v>
      </c>
    </row>
    <row r="398" s="14" customFormat="1">
      <c r="A398" s="14"/>
      <c r="B398" s="234"/>
      <c r="C398" s="235"/>
      <c r="D398" s="224" t="s">
        <v>139</v>
      </c>
      <c r="E398" s="236" t="s">
        <v>19</v>
      </c>
      <c r="F398" s="237" t="s">
        <v>141</v>
      </c>
      <c r="G398" s="235"/>
      <c r="H398" s="238">
        <v>214.31299999999999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4" t="s">
        <v>139</v>
      </c>
      <c r="AU398" s="244" t="s">
        <v>85</v>
      </c>
      <c r="AV398" s="14" t="s">
        <v>135</v>
      </c>
      <c r="AW398" s="14" t="s">
        <v>35</v>
      </c>
      <c r="AX398" s="14" t="s">
        <v>83</v>
      </c>
      <c r="AY398" s="244" t="s">
        <v>128</v>
      </c>
    </row>
    <row r="399" s="2" customFormat="1" ht="16.5" customHeight="1">
      <c r="A399" s="38"/>
      <c r="B399" s="39"/>
      <c r="C399" s="204" t="s">
        <v>557</v>
      </c>
      <c r="D399" s="204" t="s">
        <v>130</v>
      </c>
      <c r="E399" s="205" t="s">
        <v>558</v>
      </c>
      <c r="F399" s="206" t="s">
        <v>559</v>
      </c>
      <c r="G399" s="207" t="s">
        <v>284</v>
      </c>
      <c r="H399" s="208">
        <v>216.19999999999999</v>
      </c>
      <c r="I399" s="209"/>
      <c r="J399" s="210">
        <f>ROUND(I399*H399,2)</f>
        <v>0</v>
      </c>
      <c r="K399" s="206" t="s">
        <v>134</v>
      </c>
      <c r="L399" s="44"/>
      <c r="M399" s="211" t="s">
        <v>19</v>
      </c>
      <c r="N399" s="212" t="s">
        <v>46</v>
      </c>
      <c r="O399" s="84"/>
      <c r="P399" s="213">
        <f>O399*H399</f>
        <v>0</v>
      </c>
      <c r="Q399" s="213">
        <v>5.0000000000000002E-05</v>
      </c>
      <c r="R399" s="213">
        <f>Q399*H399</f>
        <v>0.01081</v>
      </c>
      <c r="S399" s="213">
        <v>0</v>
      </c>
      <c r="T399" s="21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15" t="s">
        <v>228</v>
      </c>
      <c r="AT399" s="215" t="s">
        <v>130</v>
      </c>
      <c r="AU399" s="215" t="s">
        <v>85</v>
      </c>
      <c r="AY399" s="17" t="s">
        <v>128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7" t="s">
        <v>83</v>
      </c>
      <c r="BK399" s="216">
        <f>ROUND(I399*H399,2)</f>
        <v>0</v>
      </c>
      <c r="BL399" s="17" t="s">
        <v>228</v>
      </c>
      <c r="BM399" s="215" t="s">
        <v>560</v>
      </c>
    </row>
    <row r="400" s="2" customFormat="1">
      <c r="A400" s="38"/>
      <c r="B400" s="39"/>
      <c r="C400" s="40"/>
      <c r="D400" s="217" t="s">
        <v>137</v>
      </c>
      <c r="E400" s="40"/>
      <c r="F400" s="218" t="s">
        <v>561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137</v>
      </c>
      <c r="AU400" s="17" t="s">
        <v>85</v>
      </c>
    </row>
    <row r="401" s="13" customFormat="1">
      <c r="A401" s="13"/>
      <c r="B401" s="222"/>
      <c r="C401" s="223"/>
      <c r="D401" s="224" t="s">
        <v>139</v>
      </c>
      <c r="E401" s="225" t="s">
        <v>19</v>
      </c>
      <c r="F401" s="226" t="s">
        <v>562</v>
      </c>
      <c r="G401" s="223"/>
      <c r="H401" s="227">
        <v>216.19999999999999</v>
      </c>
      <c r="I401" s="228"/>
      <c r="J401" s="223"/>
      <c r="K401" s="223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139</v>
      </c>
      <c r="AU401" s="233" t="s">
        <v>85</v>
      </c>
      <c r="AV401" s="13" t="s">
        <v>85</v>
      </c>
      <c r="AW401" s="13" t="s">
        <v>35</v>
      </c>
      <c r="AX401" s="13" t="s">
        <v>75</v>
      </c>
      <c r="AY401" s="233" t="s">
        <v>128</v>
      </c>
    </row>
    <row r="402" s="14" customFormat="1">
      <c r="A402" s="14"/>
      <c r="B402" s="234"/>
      <c r="C402" s="235"/>
      <c r="D402" s="224" t="s">
        <v>139</v>
      </c>
      <c r="E402" s="236" t="s">
        <v>19</v>
      </c>
      <c r="F402" s="237" t="s">
        <v>141</v>
      </c>
      <c r="G402" s="235"/>
      <c r="H402" s="238">
        <v>216.19999999999999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4" t="s">
        <v>139</v>
      </c>
      <c r="AU402" s="244" t="s">
        <v>85</v>
      </c>
      <c r="AV402" s="14" t="s">
        <v>135</v>
      </c>
      <c r="AW402" s="14" t="s">
        <v>35</v>
      </c>
      <c r="AX402" s="14" t="s">
        <v>83</v>
      </c>
      <c r="AY402" s="244" t="s">
        <v>128</v>
      </c>
    </row>
    <row r="403" s="2" customFormat="1" ht="16.5" customHeight="1">
      <c r="A403" s="38"/>
      <c r="B403" s="39"/>
      <c r="C403" s="245" t="s">
        <v>563</v>
      </c>
      <c r="D403" s="245" t="s">
        <v>221</v>
      </c>
      <c r="E403" s="246" t="s">
        <v>564</v>
      </c>
      <c r="F403" s="247" t="s">
        <v>565</v>
      </c>
      <c r="G403" s="248" t="s">
        <v>184</v>
      </c>
      <c r="H403" s="249">
        <v>3.1059999999999999</v>
      </c>
      <c r="I403" s="250"/>
      <c r="J403" s="251">
        <f>ROUND(I403*H403,2)</f>
        <v>0</v>
      </c>
      <c r="K403" s="247" t="s">
        <v>134</v>
      </c>
      <c r="L403" s="252"/>
      <c r="M403" s="253" t="s">
        <v>19</v>
      </c>
      <c r="N403" s="254" t="s">
        <v>46</v>
      </c>
      <c r="O403" s="84"/>
      <c r="P403" s="213">
        <f>O403*H403</f>
        <v>0</v>
      </c>
      <c r="Q403" s="213">
        <v>0.01085</v>
      </c>
      <c r="R403" s="213">
        <f>Q403*H403</f>
        <v>0.033700099999999997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332</v>
      </c>
      <c r="AT403" s="215" t="s">
        <v>221</v>
      </c>
      <c r="AU403" s="215" t="s">
        <v>85</v>
      </c>
      <c r="AY403" s="17" t="s">
        <v>128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83</v>
      </c>
      <c r="BK403" s="216">
        <f>ROUND(I403*H403,2)</f>
        <v>0</v>
      </c>
      <c r="BL403" s="17" t="s">
        <v>228</v>
      </c>
      <c r="BM403" s="215" t="s">
        <v>566</v>
      </c>
    </row>
    <row r="404" s="13" customFormat="1">
      <c r="A404" s="13"/>
      <c r="B404" s="222"/>
      <c r="C404" s="223"/>
      <c r="D404" s="224" t="s">
        <v>139</v>
      </c>
      <c r="E404" s="225" t="s">
        <v>19</v>
      </c>
      <c r="F404" s="226" t="s">
        <v>567</v>
      </c>
      <c r="G404" s="223"/>
      <c r="H404" s="227">
        <v>1.1850000000000001</v>
      </c>
      <c r="I404" s="228"/>
      <c r="J404" s="223"/>
      <c r="K404" s="223"/>
      <c r="L404" s="229"/>
      <c r="M404" s="230"/>
      <c r="N404" s="231"/>
      <c r="O404" s="231"/>
      <c r="P404" s="231"/>
      <c r="Q404" s="231"/>
      <c r="R404" s="231"/>
      <c r="S404" s="231"/>
      <c r="T404" s="23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3" t="s">
        <v>139</v>
      </c>
      <c r="AU404" s="233" t="s">
        <v>85</v>
      </c>
      <c r="AV404" s="13" t="s">
        <v>85</v>
      </c>
      <c r="AW404" s="13" t="s">
        <v>35</v>
      </c>
      <c r="AX404" s="13" t="s">
        <v>75</v>
      </c>
      <c r="AY404" s="233" t="s">
        <v>128</v>
      </c>
    </row>
    <row r="405" s="13" customFormat="1">
      <c r="A405" s="13"/>
      <c r="B405" s="222"/>
      <c r="C405" s="223"/>
      <c r="D405" s="224" t="s">
        <v>139</v>
      </c>
      <c r="E405" s="225" t="s">
        <v>19</v>
      </c>
      <c r="F405" s="226" t="s">
        <v>568</v>
      </c>
      <c r="G405" s="223"/>
      <c r="H405" s="227">
        <v>0.83999999999999997</v>
      </c>
      <c r="I405" s="228"/>
      <c r="J405" s="223"/>
      <c r="K405" s="223"/>
      <c r="L405" s="229"/>
      <c r="M405" s="230"/>
      <c r="N405" s="231"/>
      <c r="O405" s="231"/>
      <c r="P405" s="231"/>
      <c r="Q405" s="231"/>
      <c r="R405" s="231"/>
      <c r="S405" s="231"/>
      <c r="T405" s="23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3" t="s">
        <v>139</v>
      </c>
      <c r="AU405" s="233" t="s">
        <v>85</v>
      </c>
      <c r="AV405" s="13" t="s">
        <v>85</v>
      </c>
      <c r="AW405" s="13" t="s">
        <v>35</v>
      </c>
      <c r="AX405" s="13" t="s">
        <v>75</v>
      </c>
      <c r="AY405" s="233" t="s">
        <v>128</v>
      </c>
    </row>
    <row r="406" s="13" customFormat="1">
      <c r="A406" s="13"/>
      <c r="B406" s="222"/>
      <c r="C406" s="223"/>
      <c r="D406" s="224" t="s">
        <v>139</v>
      </c>
      <c r="E406" s="225" t="s">
        <v>19</v>
      </c>
      <c r="F406" s="226" t="s">
        <v>569</v>
      </c>
      <c r="G406" s="223"/>
      <c r="H406" s="227">
        <v>1.081</v>
      </c>
      <c r="I406" s="228"/>
      <c r="J406" s="223"/>
      <c r="K406" s="223"/>
      <c r="L406" s="229"/>
      <c r="M406" s="230"/>
      <c r="N406" s="231"/>
      <c r="O406" s="231"/>
      <c r="P406" s="231"/>
      <c r="Q406" s="231"/>
      <c r="R406" s="231"/>
      <c r="S406" s="231"/>
      <c r="T406" s="23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3" t="s">
        <v>139</v>
      </c>
      <c r="AU406" s="233" t="s">
        <v>85</v>
      </c>
      <c r="AV406" s="13" t="s">
        <v>85</v>
      </c>
      <c r="AW406" s="13" t="s">
        <v>35</v>
      </c>
      <c r="AX406" s="13" t="s">
        <v>75</v>
      </c>
      <c r="AY406" s="233" t="s">
        <v>128</v>
      </c>
    </row>
    <row r="407" s="14" customFormat="1">
      <c r="A407" s="14"/>
      <c r="B407" s="234"/>
      <c r="C407" s="235"/>
      <c r="D407" s="224" t="s">
        <v>139</v>
      </c>
      <c r="E407" s="236" t="s">
        <v>19</v>
      </c>
      <c r="F407" s="237" t="s">
        <v>141</v>
      </c>
      <c r="G407" s="235"/>
      <c r="H407" s="238">
        <v>3.1059999999999999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139</v>
      </c>
      <c r="AU407" s="244" t="s">
        <v>85</v>
      </c>
      <c r="AV407" s="14" t="s">
        <v>135</v>
      </c>
      <c r="AW407" s="14" t="s">
        <v>35</v>
      </c>
      <c r="AX407" s="14" t="s">
        <v>83</v>
      </c>
      <c r="AY407" s="244" t="s">
        <v>128</v>
      </c>
    </row>
    <row r="408" s="2" customFormat="1" ht="16.5" customHeight="1">
      <c r="A408" s="38"/>
      <c r="B408" s="39"/>
      <c r="C408" s="245" t="s">
        <v>570</v>
      </c>
      <c r="D408" s="245" t="s">
        <v>221</v>
      </c>
      <c r="E408" s="246" t="s">
        <v>571</v>
      </c>
      <c r="F408" s="247" t="s">
        <v>572</v>
      </c>
      <c r="G408" s="248" t="s">
        <v>224</v>
      </c>
      <c r="H408" s="249">
        <v>0.024</v>
      </c>
      <c r="I408" s="250"/>
      <c r="J408" s="251">
        <f>ROUND(I408*H408,2)</f>
        <v>0</v>
      </c>
      <c r="K408" s="247" t="s">
        <v>134</v>
      </c>
      <c r="L408" s="252"/>
      <c r="M408" s="253" t="s">
        <v>19</v>
      </c>
      <c r="N408" s="254" t="s">
        <v>46</v>
      </c>
      <c r="O408" s="84"/>
      <c r="P408" s="213">
        <f>O408*H408</f>
        <v>0</v>
      </c>
      <c r="Q408" s="213">
        <v>1</v>
      </c>
      <c r="R408" s="213">
        <f>Q408*H408</f>
        <v>0.024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332</v>
      </c>
      <c r="AT408" s="215" t="s">
        <v>221</v>
      </c>
      <c r="AU408" s="215" t="s">
        <v>85</v>
      </c>
      <c r="AY408" s="17" t="s">
        <v>128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83</v>
      </c>
      <c r="BK408" s="216">
        <f>ROUND(I408*H408,2)</f>
        <v>0</v>
      </c>
      <c r="BL408" s="17" t="s">
        <v>228</v>
      </c>
      <c r="BM408" s="215" t="s">
        <v>573</v>
      </c>
    </row>
    <row r="409" s="13" customFormat="1">
      <c r="A409" s="13"/>
      <c r="B409" s="222"/>
      <c r="C409" s="223"/>
      <c r="D409" s="224" t="s">
        <v>139</v>
      </c>
      <c r="E409" s="225" t="s">
        <v>19</v>
      </c>
      <c r="F409" s="226" t="s">
        <v>574</v>
      </c>
      <c r="G409" s="223"/>
      <c r="H409" s="227">
        <v>0.024</v>
      </c>
      <c r="I409" s="228"/>
      <c r="J409" s="223"/>
      <c r="K409" s="223"/>
      <c r="L409" s="229"/>
      <c r="M409" s="230"/>
      <c r="N409" s="231"/>
      <c r="O409" s="231"/>
      <c r="P409" s="231"/>
      <c r="Q409" s="231"/>
      <c r="R409" s="231"/>
      <c r="S409" s="231"/>
      <c r="T409" s="23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3" t="s">
        <v>139</v>
      </c>
      <c r="AU409" s="233" t="s">
        <v>85</v>
      </c>
      <c r="AV409" s="13" t="s">
        <v>85</v>
      </c>
      <c r="AW409" s="13" t="s">
        <v>35</v>
      </c>
      <c r="AX409" s="13" t="s">
        <v>75</v>
      </c>
      <c r="AY409" s="233" t="s">
        <v>128</v>
      </c>
    </row>
    <row r="410" s="14" customFormat="1">
      <c r="A410" s="14"/>
      <c r="B410" s="234"/>
      <c r="C410" s="235"/>
      <c r="D410" s="224" t="s">
        <v>139</v>
      </c>
      <c r="E410" s="236" t="s">
        <v>19</v>
      </c>
      <c r="F410" s="237" t="s">
        <v>141</v>
      </c>
      <c r="G410" s="235"/>
      <c r="H410" s="238">
        <v>0.024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4" t="s">
        <v>139</v>
      </c>
      <c r="AU410" s="244" t="s">
        <v>85</v>
      </c>
      <c r="AV410" s="14" t="s">
        <v>135</v>
      </c>
      <c r="AW410" s="14" t="s">
        <v>35</v>
      </c>
      <c r="AX410" s="14" t="s">
        <v>83</v>
      </c>
      <c r="AY410" s="244" t="s">
        <v>128</v>
      </c>
    </row>
    <row r="411" s="2" customFormat="1" ht="16.5" customHeight="1">
      <c r="A411" s="38"/>
      <c r="B411" s="39"/>
      <c r="C411" s="245" t="s">
        <v>575</v>
      </c>
      <c r="D411" s="245" t="s">
        <v>221</v>
      </c>
      <c r="E411" s="246" t="s">
        <v>576</v>
      </c>
      <c r="F411" s="247" t="s">
        <v>577</v>
      </c>
      <c r="G411" s="248" t="s">
        <v>224</v>
      </c>
      <c r="H411" s="249">
        <v>0.47199999999999998</v>
      </c>
      <c r="I411" s="250"/>
      <c r="J411" s="251">
        <f>ROUND(I411*H411,2)</f>
        <v>0</v>
      </c>
      <c r="K411" s="247" t="s">
        <v>134</v>
      </c>
      <c r="L411" s="252"/>
      <c r="M411" s="253" t="s">
        <v>19</v>
      </c>
      <c r="N411" s="254" t="s">
        <v>46</v>
      </c>
      <c r="O411" s="84"/>
      <c r="P411" s="213">
        <f>O411*H411</f>
        <v>0</v>
      </c>
      <c r="Q411" s="213">
        <v>1</v>
      </c>
      <c r="R411" s="213">
        <f>Q411*H411</f>
        <v>0.47199999999999998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332</v>
      </c>
      <c r="AT411" s="215" t="s">
        <v>221</v>
      </c>
      <c r="AU411" s="215" t="s">
        <v>85</v>
      </c>
      <c r="AY411" s="17" t="s">
        <v>128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83</v>
      </c>
      <c r="BK411" s="216">
        <f>ROUND(I411*H411,2)</f>
        <v>0</v>
      </c>
      <c r="BL411" s="17" t="s">
        <v>228</v>
      </c>
      <c r="BM411" s="215" t="s">
        <v>578</v>
      </c>
    </row>
    <row r="412" s="13" customFormat="1">
      <c r="A412" s="13"/>
      <c r="B412" s="222"/>
      <c r="C412" s="223"/>
      <c r="D412" s="224" t="s">
        <v>139</v>
      </c>
      <c r="E412" s="225" t="s">
        <v>19</v>
      </c>
      <c r="F412" s="226" t="s">
        <v>579</v>
      </c>
      <c r="G412" s="223"/>
      <c r="H412" s="227">
        <v>0.249</v>
      </c>
      <c r="I412" s="228"/>
      <c r="J412" s="223"/>
      <c r="K412" s="223"/>
      <c r="L412" s="229"/>
      <c r="M412" s="230"/>
      <c r="N412" s="231"/>
      <c r="O412" s="231"/>
      <c r="P412" s="231"/>
      <c r="Q412" s="231"/>
      <c r="R412" s="231"/>
      <c r="S412" s="231"/>
      <c r="T412" s="23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3" t="s">
        <v>139</v>
      </c>
      <c r="AU412" s="233" t="s">
        <v>85</v>
      </c>
      <c r="AV412" s="13" t="s">
        <v>85</v>
      </c>
      <c r="AW412" s="13" t="s">
        <v>35</v>
      </c>
      <c r="AX412" s="13" t="s">
        <v>75</v>
      </c>
      <c r="AY412" s="233" t="s">
        <v>128</v>
      </c>
    </row>
    <row r="413" s="13" customFormat="1">
      <c r="A413" s="13"/>
      <c r="B413" s="222"/>
      <c r="C413" s="223"/>
      <c r="D413" s="224" t="s">
        <v>139</v>
      </c>
      <c r="E413" s="225" t="s">
        <v>19</v>
      </c>
      <c r="F413" s="226" t="s">
        <v>580</v>
      </c>
      <c r="G413" s="223"/>
      <c r="H413" s="227">
        <v>0.048000000000000001</v>
      </c>
      <c r="I413" s="228"/>
      <c r="J413" s="223"/>
      <c r="K413" s="223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139</v>
      </c>
      <c r="AU413" s="233" t="s">
        <v>85</v>
      </c>
      <c r="AV413" s="13" t="s">
        <v>85</v>
      </c>
      <c r="AW413" s="13" t="s">
        <v>35</v>
      </c>
      <c r="AX413" s="13" t="s">
        <v>75</v>
      </c>
      <c r="AY413" s="233" t="s">
        <v>128</v>
      </c>
    </row>
    <row r="414" s="13" customFormat="1">
      <c r="A414" s="13"/>
      <c r="B414" s="222"/>
      <c r="C414" s="223"/>
      <c r="D414" s="224" t="s">
        <v>139</v>
      </c>
      <c r="E414" s="225" t="s">
        <v>19</v>
      </c>
      <c r="F414" s="226" t="s">
        <v>581</v>
      </c>
      <c r="G414" s="223"/>
      <c r="H414" s="227">
        <v>0.10100000000000001</v>
      </c>
      <c r="I414" s="228"/>
      <c r="J414" s="223"/>
      <c r="K414" s="223"/>
      <c r="L414" s="229"/>
      <c r="M414" s="230"/>
      <c r="N414" s="231"/>
      <c r="O414" s="231"/>
      <c r="P414" s="231"/>
      <c r="Q414" s="231"/>
      <c r="R414" s="231"/>
      <c r="S414" s="231"/>
      <c r="T414" s="23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3" t="s">
        <v>139</v>
      </c>
      <c r="AU414" s="233" t="s">
        <v>85</v>
      </c>
      <c r="AV414" s="13" t="s">
        <v>85</v>
      </c>
      <c r="AW414" s="13" t="s">
        <v>35</v>
      </c>
      <c r="AX414" s="13" t="s">
        <v>75</v>
      </c>
      <c r="AY414" s="233" t="s">
        <v>128</v>
      </c>
    </row>
    <row r="415" s="13" customFormat="1">
      <c r="A415" s="13"/>
      <c r="B415" s="222"/>
      <c r="C415" s="223"/>
      <c r="D415" s="224" t="s">
        <v>139</v>
      </c>
      <c r="E415" s="225" t="s">
        <v>19</v>
      </c>
      <c r="F415" s="226" t="s">
        <v>582</v>
      </c>
      <c r="G415" s="223"/>
      <c r="H415" s="227">
        <v>0.073999999999999996</v>
      </c>
      <c r="I415" s="228"/>
      <c r="J415" s="223"/>
      <c r="K415" s="223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139</v>
      </c>
      <c r="AU415" s="233" t="s">
        <v>85</v>
      </c>
      <c r="AV415" s="13" t="s">
        <v>85</v>
      </c>
      <c r="AW415" s="13" t="s">
        <v>35</v>
      </c>
      <c r="AX415" s="13" t="s">
        <v>75</v>
      </c>
      <c r="AY415" s="233" t="s">
        <v>128</v>
      </c>
    </row>
    <row r="416" s="14" customFormat="1">
      <c r="A416" s="14"/>
      <c r="B416" s="234"/>
      <c r="C416" s="235"/>
      <c r="D416" s="224" t="s">
        <v>139</v>
      </c>
      <c r="E416" s="236" t="s">
        <v>19</v>
      </c>
      <c r="F416" s="237" t="s">
        <v>141</v>
      </c>
      <c r="G416" s="235"/>
      <c r="H416" s="238">
        <v>0.47200000000000003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139</v>
      </c>
      <c r="AU416" s="244" t="s">
        <v>85</v>
      </c>
      <c r="AV416" s="14" t="s">
        <v>135</v>
      </c>
      <c r="AW416" s="14" t="s">
        <v>35</v>
      </c>
      <c r="AX416" s="14" t="s">
        <v>83</v>
      </c>
      <c r="AY416" s="244" t="s">
        <v>128</v>
      </c>
    </row>
    <row r="417" s="2" customFormat="1" ht="16.5" customHeight="1">
      <c r="A417" s="38"/>
      <c r="B417" s="39"/>
      <c r="C417" s="204" t="s">
        <v>583</v>
      </c>
      <c r="D417" s="204" t="s">
        <v>130</v>
      </c>
      <c r="E417" s="205" t="s">
        <v>584</v>
      </c>
      <c r="F417" s="206" t="s">
        <v>585</v>
      </c>
      <c r="G417" s="207" t="s">
        <v>284</v>
      </c>
      <c r="H417" s="208">
        <v>460.75299999999999</v>
      </c>
      <c r="I417" s="209"/>
      <c r="J417" s="210">
        <f>ROUND(I417*H417,2)</f>
        <v>0</v>
      </c>
      <c r="K417" s="206" t="s">
        <v>19</v>
      </c>
      <c r="L417" s="44"/>
      <c r="M417" s="211" t="s">
        <v>19</v>
      </c>
      <c r="N417" s="212" t="s">
        <v>46</v>
      </c>
      <c r="O417" s="84"/>
      <c r="P417" s="213">
        <f>O417*H417</f>
        <v>0</v>
      </c>
      <c r="Q417" s="213">
        <v>0.00013999999999999999</v>
      </c>
      <c r="R417" s="213">
        <f>Q417*H417</f>
        <v>0.064505419999999994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228</v>
      </c>
      <c r="AT417" s="215" t="s">
        <v>130</v>
      </c>
      <c r="AU417" s="215" t="s">
        <v>85</v>
      </c>
      <c r="AY417" s="17" t="s">
        <v>128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83</v>
      </c>
      <c r="BK417" s="216">
        <f>ROUND(I417*H417,2)</f>
        <v>0</v>
      </c>
      <c r="BL417" s="17" t="s">
        <v>228</v>
      </c>
      <c r="BM417" s="215" t="s">
        <v>586</v>
      </c>
    </row>
    <row r="418" s="13" customFormat="1">
      <c r="A418" s="13"/>
      <c r="B418" s="222"/>
      <c r="C418" s="223"/>
      <c r="D418" s="224" t="s">
        <v>139</v>
      </c>
      <c r="E418" s="225" t="s">
        <v>19</v>
      </c>
      <c r="F418" s="226" t="s">
        <v>547</v>
      </c>
      <c r="G418" s="223"/>
      <c r="H418" s="227">
        <v>11.536</v>
      </c>
      <c r="I418" s="228"/>
      <c r="J418" s="223"/>
      <c r="K418" s="223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139</v>
      </c>
      <c r="AU418" s="233" t="s">
        <v>85</v>
      </c>
      <c r="AV418" s="13" t="s">
        <v>85</v>
      </c>
      <c r="AW418" s="13" t="s">
        <v>35</v>
      </c>
      <c r="AX418" s="13" t="s">
        <v>75</v>
      </c>
      <c r="AY418" s="233" t="s">
        <v>128</v>
      </c>
    </row>
    <row r="419" s="13" customFormat="1">
      <c r="A419" s="13"/>
      <c r="B419" s="222"/>
      <c r="C419" s="223"/>
      <c r="D419" s="224" t="s">
        <v>139</v>
      </c>
      <c r="E419" s="225" t="s">
        <v>19</v>
      </c>
      <c r="F419" s="226" t="s">
        <v>540</v>
      </c>
      <c r="G419" s="223"/>
      <c r="H419" s="227">
        <v>8.1760000000000002</v>
      </c>
      <c r="I419" s="228"/>
      <c r="J419" s="223"/>
      <c r="K419" s="223"/>
      <c r="L419" s="229"/>
      <c r="M419" s="230"/>
      <c r="N419" s="231"/>
      <c r="O419" s="231"/>
      <c r="P419" s="231"/>
      <c r="Q419" s="231"/>
      <c r="R419" s="231"/>
      <c r="S419" s="231"/>
      <c r="T419" s="23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3" t="s">
        <v>139</v>
      </c>
      <c r="AU419" s="233" t="s">
        <v>85</v>
      </c>
      <c r="AV419" s="13" t="s">
        <v>85</v>
      </c>
      <c r="AW419" s="13" t="s">
        <v>35</v>
      </c>
      <c r="AX419" s="13" t="s">
        <v>75</v>
      </c>
      <c r="AY419" s="233" t="s">
        <v>128</v>
      </c>
    </row>
    <row r="420" s="13" customFormat="1">
      <c r="A420" s="13"/>
      <c r="B420" s="222"/>
      <c r="C420" s="223"/>
      <c r="D420" s="224" t="s">
        <v>139</v>
      </c>
      <c r="E420" s="225" t="s">
        <v>19</v>
      </c>
      <c r="F420" s="226" t="s">
        <v>541</v>
      </c>
      <c r="G420" s="223"/>
      <c r="H420" s="227">
        <v>10.528000000000001</v>
      </c>
      <c r="I420" s="228"/>
      <c r="J420" s="223"/>
      <c r="K420" s="223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139</v>
      </c>
      <c r="AU420" s="233" t="s">
        <v>85</v>
      </c>
      <c r="AV420" s="13" t="s">
        <v>85</v>
      </c>
      <c r="AW420" s="13" t="s">
        <v>35</v>
      </c>
      <c r="AX420" s="13" t="s">
        <v>75</v>
      </c>
      <c r="AY420" s="233" t="s">
        <v>128</v>
      </c>
    </row>
    <row r="421" s="13" customFormat="1">
      <c r="A421" s="13"/>
      <c r="B421" s="222"/>
      <c r="C421" s="223"/>
      <c r="D421" s="224" t="s">
        <v>139</v>
      </c>
      <c r="E421" s="225" t="s">
        <v>19</v>
      </c>
      <c r="F421" s="226" t="s">
        <v>553</v>
      </c>
      <c r="G421" s="223"/>
      <c r="H421" s="227">
        <v>21.048999999999999</v>
      </c>
      <c r="I421" s="228"/>
      <c r="J421" s="223"/>
      <c r="K421" s="223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139</v>
      </c>
      <c r="AU421" s="233" t="s">
        <v>85</v>
      </c>
      <c r="AV421" s="13" t="s">
        <v>85</v>
      </c>
      <c r="AW421" s="13" t="s">
        <v>35</v>
      </c>
      <c r="AX421" s="13" t="s">
        <v>75</v>
      </c>
      <c r="AY421" s="233" t="s">
        <v>128</v>
      </c>
    </row>
    <row r="422" s="13" customFormat="1">
      <c r="A422" s="13"/>
      <c r="B422" s="222"/>
      <c r="C422" s="223"/>
      <c r="D422" s="224" t="s">
        <v>139</v>
      </c>
      <c r="E422" s="225" t="s">
        <v>19</v>
      </c>
      <c r="F422" s="226" t="s">
        <v>562</v>
      </c>
      <c r="G422" s="223"/>
      <c r="H422" s="227">
        <v>216.19999999999999</v>
      </c>
      <c r="I422" s="228"/>
      <c r="J422" s="223"/>
      <c r="K422" s="223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139</v>
      </c>
      <c r="AU422" s="233" t="s">
        <v>85</v>
      </c>
      <c r="AV422" s="13" t="s">
        <v>85</v>
      </c>
      <c r="AW422" s="13" t="s">
        <v>35</v>
      </c>
      <c r="AX422" s="13" t="s">
        <v>75</v>
      </c>
      <c r="AY422" s="233" t="s">
        <v>128</v>
      </c>
    </row>
    <row r="423" s="13" customFormat="1">
      <c r="A423" s="13"/>
      <c r="B423" s="222"/>
      <c r="C423" s="223"/>
      <c r="D423" s="224" t="s">
        <v>139</v>
      </c>
      <c r="E423" s="225" t="s">
        <v>19</v>
      </c>
      <c r="F423" s="226" t="s">
        <v>554</v>
      </c>
      <c r="G423" s="223"/>
      <c r="H423" s="227">
        <v>41.359999999999999</v>
      </c>
      <c r="I423" s="228"/>
      <c r="J423" s="223"/>
      <c r="K423" s="223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139</v>
      </c>
      <c r="AU423" s="233" t="s">
        <v>85</v>
      </c>
      <c r="AV423" s="13" t="s">
        <v>85</v>
      </c>
      <c r="AW423" s="13" t="s">
        <v>35</v>
      </c>
      <c r="AX423" s="13" t="s">
        <v>75</v>
      </c>
      <c r="AY423" s="233" t="s">
        <v>128</v>
      </c>
    </row>
    <row r="424" s="13" customFormat="1">
      <c r="A424" s="13"/>
      <c r="B424" s="222"/>
      <c r="C424" s="223"/>
      <c r="D424" s="224" t="s">
        <v>139</v>
      </c>
      <c r="E424" s="225" t="s">
        <v>19</v>
      </c>
      <c r="F424" s="226" t="s">
        <v>555</v>
      </c>
      <c r="G424" s="223"/>
      <c r="H424" s="227">
        <v>87.983999999999995</v>
      </c>
      <c r="I424" s="228"/>
      <c r="J424" s="223"/>
      <c r="K424" s="223"/>
      <c r="L424" s="229"/>
      <c r="M424" s="230"/>
      <c r="N424" s="231"/>
      <c r="O424" s="231"/>
      <c r="P424" s="231"/>
      <c r="Q424" s="231"/>
      <c r="R424" s="231"/>
      <c r="S424" s="231"/>
      <c r="T424" s="23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3" t="s">
        <v>139</v>
      </c>
      <c r="AU424" s="233" t="s">
        <v>85</v>
      </c>
      <c r="AV424" s="13" t="s">
        <v>85</v>
      </c>
      <c r="AW424" s="13" t="s">
        <v>35</v>
      </c>
      <c r="AX424" s="13" t="s">
        <v>75</v>
      </c>
      <c r="AY424" s="233" t="s">
        <v>128</v>
      </c>
    </row>
    <row r="425" s="13" customFormat="1">
      <c r="A425" s="13"/>
      <c r="B425" s="222"/>
      <c r="C425" s="223"/>
      <c r="D425" s="224" t="s">
        <v>139</v>
      </c>
      <c r="E425" s="225" t="s">
        <v>19</v>
      </c>
      <c r="F425" s="226" t="s">
        <v>556</v>
      </c>
      <c r="G425" s="223"/>
      <c r="H425" s="227">
        <v>63.920000000000002</v>
      </c>
      <c r="I425" s="228"/>
      <c r="J425" s="223"/>
      <c r="K425" s="223"/>
      <c r="L425" s="229"/>
      <c r="M425" s="230"/>
      <c r="N425" s="231"/>
      <c r="O425" s="231"/>
      <c r="P425" s="231"/>
      <c r="Q425" s="231"/>
      <c r="R425" s="231"/>
      <c r="S425" s="231"/>
      <c r="T425" s="23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3" t="s">
        <v>139</v>
      </c>
      <c r="AU425" s="233" t="s">
        <v>85</v>
      </c>
      <c r="AV425" s="13" t="s">
        <v>85</v>
      </c>
      <c r="AW425" s="13" t="s">
        <v>35</v>
      </c>
      <c r="AX425" s="13" t="s">
        <v>75</v>
      </c>
      <c r="AY425" s="233" t="s">
        <v>128</v>
      </c>
    </row>
    <row r="426" s="14" customFormat="1">
      <c r="A426" s="14"/>
      <c r="B426" s="234"/>
      <c r="C426" s="235"/>
      <c r="D426" s="224" t="s">
        <v>139</v>
      </c>
      <c r="E426" s="236" t="s">
        <v>19</v>
      </c>
      <c r="F426" s="237" t="s">
        <v>141</v>
      </c>
      <c r="G426" s="235"/>
      <c r="H426" s="238">
        <v>460.75299999999999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4" t="s">
        <v>139</v>
      </c>
      <c r="AU426" s="244" t="s">
        <v>85</v>
      </c>
      <c r="AV426" s="14" t="s">
        <v>135</v>
      </c>
      <c r="AW426" s="14" t="s">
        <v>35</v>
      </c>
      <c r="AX426" s="14" t="s">
        <v>83</v>
      </c>
      <c r="AY426" s="244" t="s">
        <v>128</v>
      </c>
    </row>
    <row r="427" s="2" customFormat="1" ht="24.15" customHeight="1">
      <c r="A427" s="38"/>
      <c r="B427" s="39"/>
      <c r="C427" s="204" t="s">
        <v>587</v>
      </c>
      <c r="D427" s="204" t="s">
        <v>130</v>
      </c>
      <c r="E427" s="205" t="s">
        <v>588</v>
      </c>
      <c r="F427" s="206" t="s">
        <v>589</v>
      </c>
      <c r="G427" s="207" t="s">
        <v>487</v>
      </c>
      <c r="H427" s="255"/>
      <c r="I427" s="209"/>
      <c r="J427" s="210">
        <f>ROUND(I427*H427,2)</f>
        <v>0</v>
      </c>
      <c r="K427" s="206" t="s">
        <v>134</v>
      </c>
      <c r="L427" s="44"/>
      <c r="M427" s="211" t="s">
        <v>19</v>
      </c>
      <c r="N427" s="212" t="s">
        <v>46</v>
      </c>
      <c r="O427" s="84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5" t="s">
        <v>228</v>
      </c>
      <c r="AT427" s="215" t="s">
        <v>130</v>
      </c>
      <c r="AU427" s="215" t="s">
        <v>85</v>
      </c>
      <c r="AY427" s="17" t="s">
        <v>128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83</v>
      </c>
      <c r="BK427" s="216">
        <f>ROUND(I427*H427,2)</f>
        <v>0</v>
      </c>
      <c r="BL427" s="17" t="s">
        <v>228</v>
      </c>
      <c r="BM427" s="215" t="s">
        <v>590</v>
      </c>
    </row>
    <row r="428" s="2" customFormat="1">
      <c r="A428" s="38"/>
      <c r="B428" s="39"/>
      <c r="C428" s="40"/>
      <c r="D428" s="217" t="s">
        <v>137</v>
      </c>
      <c r="E428" s="40"/>
      <c r="F428" s="218" t="s">
        <v>591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137</v>
      </c>
      <c r="AU428" s="17" t="s">
        <v>85</v>
      </c>
    </row>
    <row r="429" s="12" customFormat="1" ht="22.8" customHeight="1">
      <c r="A429" s="12"/>
      <c r="B429" s="188"/>
      <c r="C429" s="189"/>
      <c r="D429" s="190" t="s">
        <v>74</v>
      </c>
      <c r="E429" s="202" t="s">
        <v>592</v>
      </c>
      <c r="F429" s="202" t="s">
        <v>593</v>
      </c>
      <c r="G429" s="189"/>
      <c r="H429" s="189"/>
      <c r="I429" s="192"/>
      <c r="J429" s="203">
        <f>BK429</f>
        <v>0</v>
      </c>
      <c r="K429" s="189"/>
      <c r="L429" s="194"/>
      <c r="M429" s="195"/>
      <c r="N429" s="196"/>
      <c r="O429" s="196"/>
      <c r="P429" s="197">
        <f>SUM(P430:P484)</f>
        <v>0</v>
      </c>
      <c r="Q429" s="196"/>
      <c r="R429" s="197">
        <f>SUM(R430:R484)</f>
        <v>0.0069775999999999996</v>
      </c>
      <c r="S429" s="196"/>
      <c r="T429" s="198">
        <f>SUM(T430:T484)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99" t="s">
        <v>85</v>
      </c>
      <c r="AT429" s="200" t="s">
        <v>74</v>
      </c>
      <c r="AU429" s="200" t="s">
        <v>83</v>
      </c>
      <c r="AY429" s="199" t="s">
        <v>128</v>
      </c>
      <c r="BK429" s="201">
        <f>SUM(BK430:BK484)</f>
        <v>0</v>
      </c>
    </row>
    <row r="430" s="2" customFormat="1" ht="21.75" customHeight="1">
      <c r="A430" s="38"/>
      <c r="B430" s="39"/>
      <c r="C430" s="204" t="s">
        <v>594</v>
      </c>
      <c r="D430" s="204" t="s">
        <v>130</v>
      </c>
      <c r="E430" s="205" t="s">
        <v>595</v>
      </c>
      <c r="F430" s="206" t="s">
        <v>596</v>
      </c>
      <c r="G430" s="207" t="s">
        <v>133</v>
      </c>
      <c r="H430" s="208">
        <v>14.24</v>
      </c>
      <c r="I430" s="209"/>
      <c r="J430" s="210">
        <f>ROUND(I430*H430,2)</f>
        <v>0</v>
      </c>
      <c r="K430" s="206" t="s">
        <v>134</v>
      </c>
      <c r="L430" s="44"/>
      <c r="M430" s="211" t="s">
        <v>19</v>
      </c>
      <c r="N430" s="212" t="s">
        <v>46</v>
      </c>
      <c r="O430" s="84"/>
      <c r="P430" s="213">
        <f>O430*H430</f>
        <v>0</v>
      </c>
      <c r="Q430" s="213">
        <v>6.9999999999999994E-05</v>
      </c>
      <c r="R430" s="213">
        <f>Q430*H430</f>
        <v>0.00099679999999999994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228</v>
      </c>
      <c r="AT430" s="215" t="s">
        <v>130</v>
      </c>
      <c r="AU430" s="215" t="s">
        <v>85</v>
      </c>
      <c r="AY430" s="17" t="s">
        <v>128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83</v>
      </c>
      <c r="BK430" s="216">
        <f>ROUND(I430*H430,2)</f>
        <v>0</v>
      </c>
      <c r="BL430" s="17" t="s">
        <v>228</v>
      </c>
      <c r="BM430" s="215" t="s">
        <v>597</v>
      </c>
    </row>
    <row r="431" s="2" customFormat="1">
      <c r="A431" s="38"/>
      <c r="B431" s="39"/>
      <c r="C431" s="40"/>
      <c r="D431" s="217" t="s">
        <v>137</v>
      </c>
      <c r="E431" s="40"/>
      <c r="F431" s="218" t="s">
        <v>598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137</v>
      </c>
      <c r="AU431" s="17" t="s">
        <v>85</v>
      </c>
    </row>
    <row r="432" s="13" customFormat="1">
      <c r="A432" s="13"/>
      <c r="B432" s="222"/>
      <c r="C432" s="223"/>
      <c r="D432" s="224" t="s">
        <v>139</v>
      </c>
      <c r="E432" s="225" t="s">
        <v>19</v>
      </c>
      <c r="F432" s="226" t="s">
        <v>599</v>
      </c>
      <c r="G432" s="223"/>
      <c r="H432" s="227">
        <v>0.36899999999999999</v>
      </c>
      <c r="I432" s="228"/>
      <c r="J432" s="223"/>
      <c r="K432" s="223"/>
      <c r="L432" s="229"/>
      <c r="M432" s="230"/>
      <c r="N432" s="231"/>
      <c r="O432" s="231"/>
      <c r="P432" s="231"/>
      <c r="Q432" s="231"/>
      <c r="R432" s="231"/>
      <c r="S432" s="231"/>
      <c r="T432" s="23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3" t="s">
        <v>139</v>
      </c>
      <c r="AU432" s="233" t="s">
        <v>85</v>
      </c>
      <c r="AV432" s="13" t="s">
        <v>85</v>
      </c>
      <c r="AW432" s="13" t="s">
        <v>35</v>
      </c>
      <c r="AX432" s="13" t="s">
        <v>75</v>
      </c>
      <c r="AY432" s="233" t="s">
        <v>128</v>
      </c>
    </row>
    <row r="433" s="13" customFormat="1">
      <c r="A433" s="13"/>
      <c r="B433" s="222"/>
      <c r="C433" s="223"/>
      <c r="D433" s="224" t="s">
        <v>139</v>
      </c>
      <c r="E433" s="225" t="s">
        <v>19</v>
      </c>
      <c r="F433" s="226" t="s">
        <v>600</v>
      </c>
      <c r="G433" s="223"/>
      <c r="H433" s="227">
        <v>0.26100000000000001</v>
      </c>
      <c r="I433" s="228"/>
      <c r="J433" s="223"/>
      <c r="K433" s="223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139</v>
      </c>
      <c r="AU433" s="233" t="s">
        <v>85</v>
      </c>
      <c r="AV433" s="13" t="s">
        <v>85</v>
      </c>
      <c r="AW433" s="13" t="s">
        <v>35</v>
      </c>
      <c r="AX433" s="13" t="s">
        <v>75</v>
      </c>
      <c r="AY433" s="233" t="s">
        <v>128</v>
      </c>
    </row>
    <row r="434" s="13" customFormat="1">
      <c r="A434" s="13"/>
      <c r="B434" s="222"/>
      <c r="C434" s="223"/>
      <c r="D434" s="224" t="s">
        <v>139</v>
      </c>
      <c r="E434" s="225" t="s">
        <v>19</v>
      </c>
      <c r="F434" s="226" t="s">
        <v>601</v>
      </c>
      <c r="G434" s="223"/>
      <c r="H434" s="227">
        <v>0.33700000000000002</v>
      </c>
      <c r="I434" s="228"/>
      <c r="J434" s="223"/>
      <c r="K434" s="223"/>
      <c r="L434" s="229"/>
      <c r="M434" s="230"/>
      <c r="N434" s="231"/>
      <c r="O434" s="231"/>
      <c r="P434" s="231"/>
      <c r="Q434" s="231"/>
      <c r="R434" s="231"/>
      <c r="S434" s="231"/>
      <c r="T434" s="23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3" t="s">
        <v>139</v>
      </c>
      <c r="AU434" s="233" t="s">
        <v>85</v>
      </c>
      <c r="AV434" s="13" t="s">
        <v>85</v>
      </c>
      <c r="AW434" s="13" t="s">
        <v>35</v>
      </c>
      <c r="AX434" s="13" t="s">
        <v>75</v>
      </c>
      <c r="AY434" s="233" t="s">
        <v>128</v>
      </c>
    </row>
    <row r="435" s="13" customFormat="1">
      <c r="A435" s="13"/>
      <c r="B435" s="222"/>
      <c r="C435" s="223"/>
      <c r="D435" s="224" t="s">
        <v>139</v>
      </c>
      <c r="E435" s="225" t="s">
        <v>19</v>
      </c>
      <c r="F435" s="226" t="s">
        <v>602</v>
      </c>
      <c r="G435" s="223"/>
      <c r="H435" s="227">
        <v>0.94599999999999995</v>
      </c>
      <c r="I435" s="228"/>
      <c r="J435" s="223"/>
      <c r="K435" s="223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139</v>
      </c>
      <c r="AU435" s="233" t="s">
        <v>85</v>
      </c>
      <c r="AV435" s="13" t="s">
        <v>85</v>
      </c>
      <c r="AW435" s="13" t="s">
        <v>35</v>
      </c>
      <c r="AX435" s="13" t="s">
        <v>75</v>
      </c>
      <c r="AY435" s="233" t="s">
        <v>128</v>
      </c>
    </row>
    <row r="436" s="13" customFormat="1">
      <c r="A436" s="13"/>
      <c r="B436" s="222"/>
      <c r="C436" s="223"/>
      <c r="D436" s="224" t="s">
        <v>139</v>
      </c>
      <c r="E436" s="225" t="s">
        <v>19</v>
      </c>
      <c r="F436" s="226" t="s">
        <v>603</v>
      </c>
      <c r="G436" s="223"/>
      <c r="H436" s="227">
        <v>6.5090000000000003</v>
      </c>
      <c r="I436" s="228"/>
      <c r="J436" s="223"/>
      <c r="K436" s="223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139</v>
      </c>
      <c r="AU436" s="233" t="s">
        <v>85</v>
      </c>
      <c r="AV436" s="13" t="s">
        <v>85</v>
      </c>
      <c r="AW436" s="13" t="s">
        <v>35</v>
      </c>
      <c r="AX436" s="13" t="s">
        <v>75</v>
      </c>
      <c r="AY436" s="233" t="s">
        <v>128</v>
      </c>
    </row>
    <row r="437" s="13" customFormat="1">
      <c r="A437" s="13"/>
      <c r="B437" s="222"/>
      <c r="C437" s="223"/>
      <c r="D437" s="224" t="s">
        <v>139</v>
      </c>
      <c r="E437" s="225" t="s">
        <v>19</v>
      </c>
      <c r="F437" s="226" t="s">
        <v>604</v>
      </c>
      <c r="G437" s="223"/>
      <c r="H437" s="227">
        <v>1.2450000000000001</v>
      </c>
      <c r="I437" s="228"/>
      <c r="J437" s="223"/>
      <c r="K437" s="223"/>
      <c r="L437" s="229"/>
      <c r="M437" s="230"/>
      <c r="N437" s="231"/>
      <c r="O437" s="231"/>
      <c r="P437" s="231"/>
      <c r="Q437" s="231"/>
      <c r="R437" s="231"/>
      <c r="S437" s="231"/>
      <c r="T437" s="23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3" t="s">
        <v>139</v>
      </c>
      <c r="AU437" s="233" t="s">
        <v>85</v>
      </c>
      <c r="AV437" s="13" t="s">
        <v>85</v>
      </c>
      <c r="AW437" s="13" t="s">
        <v>35</v>
      </c>
      <c r="AX437" s="13" t="s">
        <v>75</v>
      </c>
      <c r="AY437" s="233" t="s">
        <v>128</v>
      </c>
    </row>
    <row r="438" s="13" customFormat="1">
      <c r="A438" s="13"/>
      <c r="B438" s="222"/>
      <c r="C438" s="223"/>
      <c r="D438" s="224" t="s">
        <v>139</v>
      </c>
      <c r="E438" s="225" t="s">
        <v>19</v>
      </c>
      <c r="F438" s="226" t="s">
        <v>605</v>
      </c>
      <c r="G438" s="223"/>
      <c r="H438" s="227">
        <v>2.649</v>
      </c>
      <c r="I438" s="228"/>
      <c r="J438" s="223"/>
      <c r="K438" s="223"/>
      <c r="L438" s="229"/>
      <c r="M438" s="230"/>
      <c r="N438" s="231"/>
      <c r="O438" s="231"/>
      <c r="P438" s="231"/>
      <c r="Q438" s="231"/>
      <c r="R438" s="231"/>
      <c r="S438" s="231"/>
      <c r="T438" s="23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3" t="s">
        <v>139</v>
      </c>
      <c r="AU438" s="233" t="s">
        <v>85</v>
      </c>
      <c r="AV438" s="13" t="s">
        <v>85</v>
      </c>
      <c r="AW438" s="13" t="s">
        <v>35</v>
      </c>
      <c r="AX438" s="13" t="s">
        <v>75</v>
      </c>
      <c r="AY438" s="233" t="s">
        <v>128</v>
      </c>
    </row>
    <row r="439" s="13" customFormat="1">
      <c r="A439" s="13"/>
      <c r="B439" s="222"/>
      <c r="C439" s="223"/>
      <c r="D439" s="224" t="s">
        <v>139</v>
      </c>
      <c r="E439" s="225" t="s">
        <v>19</v>
      </c>
      <c r="F439" s="226" t="s">
        <v>606</v>
      </c>
      <c r="G439" s="223"/>
      <c r="H439" s="227">
        <v>1.9239999999999999</v>
      </c>
      <c r="I439" s="228"/>
      <c r="J439" s="223"/>
      <c r="K439" s="223"/>
      <c r="L439" s="229"/>
      <c r="M439" s="230"/>
      <c r="N439" s="231"/>
      <c r="O439" s="231"/>
      <c r="P439" s="231"/>
      <c r="Q439" s="231"/>
      <c r="R439" s="231"/>
      <c r="S439" s="231"/>
      <c r="T439" s="23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3" t="s">
        <v>139</v>
      </c>
      <c r="AU439" s="233" t="s">
        <v>85</v>
      </c>
      <c r="AV439" s="13" t="s">
        <v>85</v>
      </c>
      <c r="AW439" s="13" t="s">
        <v>35</v>
      </c>
      <c r="AX439" s="13" t="s">
        <v>75</v>
      </c>
      <c r="AY439" s="233" t="s">
        <v>128</v>
      </c>
    </row>
    <row r="440" s="14" customFormat="1">
      <c r="A440" s="14"/>
      <c r="B440" s="234"/>
      <c r="C440" s="235"/>
      <c r="D440" s="224" t="s">
        <v>139</v>
      </c>
      <c r="E440" s="236" t="s">
        <v>19</v>
      </c>
      <c r="F440" s="237" t="s">
        <v>141</v>
      </c>
      <c r="G440" s="235"/>
      <c r="H440" s="238">
        <v>14.240000000000002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4" t="s">
        <v>139</v>
      </c>
      <c r="AU440" s="244" t="s">
        <v>85</v>
      </c>
      <c r="AV440" s="14" t="s">
        <v>135</v>
      </c>
      <c r="AW440" s="14" t="s">
        <v>35</v>
      </c>
      <c r="AX440" s="14" t="s">
        <v>83</v>
      </c>
      <c r="AY440" s="244" t="s">
        <v>128</v>
      </c>
    </row>
    <row r="441" s="2" customFormat="1" ht="16.5" customHeight="1">
      <c r="A441" s="38"/>
      <c r="B441" s="39"/>
      <c r="C441" s="204" t="s">
        <v>607</v>
      </c>
      <c r="D441" s="204" t="s">
        <v>130</v>
      </c>
      <c r="E441" s="205" t="s">
        <v>608</v>
      </c>
      <c r="F441" s="206" t="s">
        <v>609</v>
      </c>
      <c r="G441" s="207" t="s">
        <v>133</v>
      </c>
      <c r="H441" s="208">
        <v>14.24</v>
      </c>
      <c r="I441" s="209"/>
      <c r="J441" s="210">
        <f>ROUND(I441*H441,2)</f>
        <v>0</v>
      </c>
      <c r="K441" s="206" t="s">
        <v>134</v>
      </c>
      <c r="L441" s="44"/>
      <c r="M441" s="211" t="s">
        <v>19</v>
      </c>
      <c r="N441" s="212" t="s">
        <v>46</v>
      </c>
      <c r="O441" s="84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5" t="s">
        <v>228</v>
      </c>
      <c r="AT441" s="215" t="s">
        <v>130</v>
      </c>
      <c r="AU441" s="215" t="s">
        <v>85</v>
      </c>
      <c r="AY441" s="17" t="s">
        <v>128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7" t="s">
        <v>83</v>
      </c>
      <c r="BK441" s="216">
        <f>ROUND(I441*H441,2)</f>
        <v>0</v>
      </c>
      <c r="BL441" s="17" t="s">
        <v>228</v>
      </c>
      <c r="BM441" s="215" t="s">
        <v>610</v>
      </c>
    </row>
    <row r="442" s="2" customFormat="1">
      <c r="A442" s="38"/>
      <c r="B442" s="39"/>
      <c r="C442" s="40"/>
      <c r="D442" s="217" t="s">
        <v>137</v>
      </c>
      <c r="E442" s="40"/>
      <c r="F442" s="218" t="s">
        <v>611</v>
      </c>
      <c r="G442" s="40"/>
      <c r="H442" s="40"/>
      <c r="I442" s="219"/>
      <c r="J442" s="40"/>
      <c r="K442" s="40"/>
      <c r="L442" s="44"/>
      <c r="M442" s="220"/>
      <c r="N442" s="22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137</v>
      </c>
      <c r="AU442" s="17" t="s">
        <v>85</v>
      </c>
    </row>
    <row r="443" s="13" customFormat="1">
      <c r="A443" s="13"/>
      <c r="B443" s="222"/>
      <c r="C443" s="223"/>
      <c r="D443" s="224" t="s">
        <v>139</v>
      </c>
      <c r="E443" s="225" t="s">
        <v>19</v>
      </c>
      <c r="F443" s="226" t="s">
        <v>599</v>
      </c>
      <c r="G443" s="223"/>
      <c r="H443" s="227">
        <v>0.36899999999999999</v>
      </c>
      <c r="I443" s="228"/>
      <c r="J443" s="223"/>
      <c r="K443" s="223"/>
      <c r="L443" s="229"/>
      <c r="M443" s="230"/>
      <c r="N443" s="231"/>
      <c r="O443" s="231"/>
      <c r="P443" s="231"/>
      <c r="Q443" s="231"/>
      <c r="R443" s="231"/>
      <c r="S443" s="231"/>
      <c r="T443" s="23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3" t="s">
        <v>139</v>
      </c>
      <c r="AU443" s="233" t="s">
        <v>85</v>
      </c>
      <c r="AV443" s="13" t="s">
        <v>85</v>
      </c>
      <c r="AW443" s="13" t="s">
        <v>35</v>
      </c>
      <c r="AX443" s="13" t="s">
        <v>75</v>
      </c>
      <c r="AY443" s="233" t="s">
        <v>128</v>
      </c>
    </row>
    <row r="444" s="13" customFormat="1">
      <c r="A444" s="13"/>
      <c r="B444" s="222"/>
      <c r="C444" s="223"/>
      <c r="D444" s="224" t="s">
        <v>139</v>
      </c>
      <c r="E444" s="225" t="s">
        <v>19</v>
      </c>
      <c r="F444" s="226" t="s">
        <v>600</v>
      </c>
      <c r="G444" s="223"/>
      <c r="H444" s="227">
        <v>0.26100000000000001</v>
      </c>
      <c r="I444" s="228"/>
      <c r="J444" s="223"/>
      <c r="K444" s="223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139</v>
      </c>
      <c r="AU444" s="233" t="s">
        <v>85</v>
      </c>
      <c r="AV444" s="13" t="s">
        <v>85</v>
      </c>
      <c r="AW444" s="13" t="s">
        <v>35</v>
      </c>
      <c r="AX444" s="13" t="s">
        <v>75</v>
      </c>
      <c r="AY444" s="233" t="s">
        <v>128</v>
      </c>
    </row>
    <row r="445" s="13" customFormat="1">
      <c r="A445" s="13"/>
      <c r="B445" s="222"/>
      <c r="C445" s="223"/>
      <c r="D445" s="224" t="s">
        <v>139</v>
      </c>
      <c r="E445" s="225" t="s">
        <v>19</v>
      </c>
      <c r="F445" s="226" t="s">
        <v>601</v>
      </c>
      <c r="G445" s="223"/>
      <c r="H445" s="227">
        <v>0.33700000000000002</v>
      </c>
      <c r="I445" s="228"/>
      <c r="J445" s="223"/>
      <c r="K445" s="223"/>
      <c r="L445" s="229"/>
      <c r="M445" s="230"/>
      <c r="N445" s="231"/>
      <c r="O445" s="231"/>
      <c r="P445" s="231"/>
      <c r="Q445" s="231"/>
      <c r="R445" s="231"/>
      <c r="S445" s="231"/>
      <c r="T445" s="23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3" t="s">
        <v>139</v>
      </c>
      <c r="AU445" s="233" t="s">
        <v>85</v>
      </c>
      <c r="AV445" s="13" t="s">
        <v>85</v>
      </c>
      <c r="AW445" s="13" t="s">
        <v>35</v>
      </c>
      <c r="AX445" s="13" t="s">
        <v>75</v>
      </c>
      <c r="AY445" s="233" t="s">
        <v>128</v>
      </c>
    </row>
    <row r="446" s="13" customFormat="1">
      <c r="A446" s="13"/>
      <c r="B446" s="222"/>
      <c r="C446" s="223"/>
      <c r="D446" s="224" t="s">
        <v>139</v>
      </c>
      <c r="E446" s="225" t="s">
        <v>19</v>
      </c>
      <c r="F446" s="226" t="s">
        <v>602</v>
      </c>
      <c r="G446" s="223"/>
      <c r="H446" s="227">
        <v>0.94599999999999995</v>
      </c>
      <c r="I446" s="228"/>
      <c r="J446" s="223"/>
      <c r="K446" s="223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139</v>
      </c>
      <c r="AU446" s="233" t="s">
        <v>85</v>
      </c>
      <c r="AV446" s="13" t="s">
        <v>85</v>
      </c>
      <c r="AW446" s="13" t="s">
        <v>35</v>
      </c>
      <c r="AX446" s="13" t="s">
        <v>75</v>
      </c>
      <c r="AY446" s="233" t="s">
        <v>128</v>
      </c>
    </row>
    <row r="447" s="13" customFormat="1">
      <c r="A447" s="13"/>
      <c r="B447" s="222"/>
      <c r="C447" s="223"/>
      <c r="D447" s="224" t="s">
        <v>139</v>
      </c>
      <c r="E447" s="225" t="s">
        <v>19</v>
      </c>
      <c r="F447" s="226" t="s">
        <v>603</v>
      </c>
      <c r="G447" s="223"/>
      <c r="H447" s="227">
        <v>6.5090000000000003</v>
      </c>
      <c r="I447" s="228"/>
      <c r="J447" s="223"/>
      <c r="K447" s="223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139</v>
      </c>
      <c r="AU447" s="233" t="s">
        <v>85</v>
      </c>
      <c r="AV447" s="13" t="s">
        <v>85</v>
      </c>
      <c r="AW447" s="13" t="s">
        <v>35</v>
      </c>
      <c r="AX447" s="13" t="s">
        <v>75</v>
      </c>
      <c r="AY447" s="233" t="s">
        <v>128</v>
      </c>
    </row>
    <row r="448" s="13" customFormat="1">
      <c r="A448" s="13"/>
      <c r="B448" s="222"/>
      <c r="C448" s="223"/>
      <c r="D448" s="224" t="s">
        <v>139</v>
      </c>
      <c r="E448" s="225" t="s">
        <v>19</v>
      </c>
      <c r="F448" s="226" t="s">
        <v>604</v>
      </c>
      <c r="G448" s="223"/>
      <c r="H448" s="227">
        <v>1.2450000000000001</v>
      </c>
      <c r="I448" s="228"/>
      <c r="J448" s="223"/>
      <c r="K448" s="223"/>
      <c r="L448" s="229"/>
      <c r="M448" s="230"/>
      <c r="N448" s="231"/>
      <c r="O448" s="231"/>
      <c r="P448" s="231"/>
      <c r="Q448" s="231"/>
      <c r="R448" s="231"/>
      <c r="S448" s="231"/>
      <c r="T448" s="23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3" t="s">
        <v>139</v>
      </c>
      <c r="AU448" s="233" t="s">
        <v>85</v>
      </c>
      <c r="AV448" s="13" t="s">
        <v>85</v>
      </c>
      <c r="AW448" s="13" t="s">
        <v>35</v>
      </c>
      <c r="AX448" s="13" t="s">
        <v>75</v>
      </c>
      <c r="AY448" s="233" t="s">
        <v>128</v>
      </c>
    </row>
    <row r="449" s="13" customFormat="1">
      <c r="A449" s="13"/>
      <c r="B449" s="222"/>
      <c r="C449" s="223"/>
      <c r="D449" s="224" t="s">
        <v>139</v>
      </c>
      <c r="E449" s="225" t="s">
        <v>19</v>
      </c>
      <c r="F449" s="226" t="s">
        <v>605</v>
      </c>
      <c r="G449" s="223"/>
      <c r="H449" s="227">
        <v>2.649</v>
      </c>
      <c r="I449" s="228"/>
      <c r="J449" s="223"/>
      <c r="K449" s="223"/>
      <c r="L449" s="229"/>
      <c r="M449" s="230"/>
      <c r="N449" s="231"/>
      <c r="O449" s="231"/>
      <c r="P449" s="231"/>
      <c r="Q449" s="231"/>
      <c r="R449" s="231"/>
      <c r="S449" s="231"/>
      <c r="T449" s="23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3" t="s">
        <v>139</v>
      </c>
      <c r="AU449" s="233" t="s">
        <v>85</v>
      </c>
      <c r="AV449" s="13" t="s">
        <v>85</v>
      </c>
      <c r="AW449" s="13" t="s">
        <v>35</v>
      </c>
      <c r="AX449" s="13" t="s">
        <v>75</v>
      </c>
      <c r="AY449" s="233" t="s">
        <v>128</v>
      </c>
    </row>
    <row r="450" s="13" customFormat="1">
      <c r="A450" s="13"/>
      <c r="B450" s="222"/>
      <c r="C450" s="223"/>
      <c r="D450" s="224" t="s">
        <v>139</v>
      </c>
      <c r="E450" s="225" t="s">
        <v>19</v>
      </c>
      <c r="F450" s="226" t="s">
        <v>606</v>
      </c>
      <c r="G450" s="223"/>
      <c r="H450" s="227">
        <v>1.9239999999999999</v>
      </c>
      <c r="I450" s="228"/>
      <c r="J450" s="223"/>
      <c r="K450" s="223"/>
      <c r="L450" s="229"/>
      <c r="M450" s="230"/>
      <c r="N450" s="231"/>
      <c r="O450" s="231"/>
      <c r="P450" s="231"/>
      <c r="Q450" s="231"/>
      <c r="R450" s="231"/>
      <c r="S450" s="231"/>
      <c r="T450" s="23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3" t="s">
        <v>139</v>
      </c>
      <c r="AU450" s="233" t="s">
        <v>85</v>
      </c>
      <c r="AV450" s="13" t="s">
        <v>85</v>
      </c>
      <c r="AW450" s="13" t="s">
        <v>35</v>
      </c>
      <c r="AX450" s="13" t="s">
        <v>75</v>
      </c>
      <c r="AY450" s="233" t="s">
        <v>128</v>
      </c>
    </row>
    <row r="451" s="14" customFormat="1">
      <c r="A451" s="14"/>
      <c r="B451" s="234"/>
      <c r="C451" s="235"/>
      <c r="D451" s="224" t="s">
        <v>139</v>
      </c>
      <c r="E451" s="236" t="s">
        <v>19</v>
      </c>
      <c r="F451" s="237" t="s">
        <v>141</v>
      </c>
      <c r="G451" s="235"/>
      <c r="H451" s="238">
        <v>14.240000000000002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139</v>
      </c>
      <c r="AU451" s="244" t="s">
        <v>85</v>
      </c>
      <c r="AV451" s="14" t="s">
        <v>135</v>
      </c>
      <c r="AW451" s="14" t="s">
        <v>35</v>
      </c>
      <c r="AX451" s="14" t="s">
        <v>83</v>
      </c>
      <c r="AY451" s="244" t="s">
        <v>128</v>
      </c>
    </row>
    <row r="452" s="2" customFormat="1" ht="16.5" customHeight="1">
      <c r="A452" s="38"/>
      <c r="B452" s="39"/>
      <c r="C452" s="204" t="s">
        <v>612</v>
      </c>
      <c r="D452" s="204" t="s">
        <v>130</v>
      </c>
      <c r="E452" s="205" t="s">
        <v>613</v>
      </c>
      <c r="F452" s="206" t="s">
        <v>614</v>
      </c>
      <c r="G452" s="207" t="s">
        <v>133</v>
      </c>
      <c r="H452" s="208">
        <v>14.24</v>
      </c>
      <c r="I452" s="209"/>
      <c r="J452" s="210">
        <f>ROUND(I452*H452,2)</f>
        <v>0</v>
      </c>
      <c r="K452" s="206" t="s">
        <v>134</v>
      </c>
      <c r="L452" s="44"/>
      <c r="M452" s="211" t="s">
        <v>19</v>
      </c>
      <c r="N452" s="212" t="s">
        <v>46</v>
      </c>
      <c r="O452" s="84"/>
      <c r="P452" s="213">
        <f>O452*H452</f>
        <v>0</v>
      </c>
      <c r="Q452" s="213">
        <v>0.00013999999999999999</v>
      </c>
      <c r="R452" s="213">
        <f>Q452*H452</f>
        <v>0.0019935999999999999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228</v>
      </c>
      <c r="AT452" s="215" t="s">
        <v>130</v>
      </c>
      <c r="AU452" s="215" t="s">
        <v>85</v>
      </c>
      <c r="AY452" s="17" t="s">
        <v>128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83</v>
      </c>
      <c r="BK452" s="216">
        <f>ROUND(I452*H452,2)</f>
        <v>0</v>
      </c>
      <c r="BL452" s="17" t="s">
        <v>228</v>
      </c>
      <c r="BM452" s="215" t="s">
        <v>615</v>
      </c>
    </row>
    <row r="453" s="2" customFormat="1">
      <c r="A453" s="38"/>
      <c r="B453" s="39"/>
      <c r="C453" s="40"/>
      <c r="D453" s="217" t="s">
        <v>137</v>
      </c>
      <c r="E453" s="40"/>
      <c r="F453" s="218" t="s">
        <v>616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137</v>
      </c>
      <c r="AU453" s="17" t="s">
        <v>85</v>
      </c>
    </row>
    <row r="454" s="13" customFormat="1">
      <c r="A454" s="13"/>
      <c r="B454" s="222"/>
      <c r="C454" s="223"/>
      <c r="D454" s="224" t="s">
        <v>139</v>
      </c>
      <c r="E454" s="225" t="s">
        <v>19</v>
      </c>
      <c r="F454" s="226" t="s">
        <v>599</v>
      </c>
      <c r="G454" s="223"/>
      <c r="H454" s="227">
        <v>0.36899999999999999</v>
      </c>
      <c r="I454" s="228"/>
      <c r="J454" s="223"/>
      <c r="K454" s="223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139</v>
      </c>
      <c r="AU454" s="233" t="s">
        <v>85</v>
      </c>
      <c r="AV454" s="13" t="s">
        <v>85</v>
      </c>
      <c r="AW454" s="13" t="s">
        <v>35</v>
      </c>
      <c r="AX454" s="13" t="s">
        <v>75</v>
      </c>
      <c r="AY454" s="233" t="s">
        <v>128</v>
      </c>
    </row>
    <row r="455" s="13" customFormat="1">
      <c r="A455" s="13"/>
      <c r="B455" s="222"/>
      <c r="C455" s="223"/>
      <c r="D455" s="224" t="s">
        <v>139</v>
      </c>
      <c r="E455" s="225" t="s">
        <v>19</v>
      </c>
      <c r="F455" s="226" t="s">
        <v>600</v>
      </c>
      <c r="G455" s="223"/>
      <c r="H455" s="227">
        <v>0.26100000000000001</v>
      </c>
      <c r="I455" s="228"/>
      <c r="J455" s="223"/>
      <c r="K455" s="223"/>
      <c r="L455" s="229"/>
      <c r="M455" s="230"/>
      <c r="N455" s="231"/>
      <c r="O455" s="231"/>
      <c r="P455" s="231"/>
      <c r="Q455" s="231"/>
      <c r="R455" s="231"/>
      <c r="S455" s="231"/>
      <c r="T455" s="23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3" t="s">
        <v>139</v>
      </c>
      <c r="AU455" s="233" t="s">
        <v>85</v>
      </c>
      <c r="AV455" s="13" t="s">
        <v>85</v>
      </c>
      <c r="AW455" s="13" t="s">
        <v>35</v>
      </c>
      <c r="AX455" s="13" t="s">
        <v>75</v>
      </c>
      <c r="AY455" s="233" t="s">
        <v>128</v>
      </c>
    </row>
    <row r="456" s="13" customFormat="1">
      <c r="A456" s="13"/>
      <c r="B456" s="222"/>
      <c r="C456" s="223"/>
      <c r="D456" s="224" t="s">
        <v>139</v>
      </c>
      <c r="E456" s="225" t="s">
        <v>19</v>
      </c>
      <c r="F456" s="226" t="s">
        <v>601</v>
      </c>
      <c r="G456" s="223"/>
      <c r="H456" s="227">
        <v>0.33700000000000002</v>
      </c>
      <c r="I456" s="228"/>
      <c r="J456" s="223"/>
      <c r="K456" s="223"/>
      <c r="L456" s="229"/>
      <c r="M456" s="230"/>
      <c r="N456" s="231"/>
      <c r="O456" s="231"/>
      <c r="P456" s="231"/>
      <c r="Q456" s="231"/>
      <c r="R456" s="231"/>
      <c r="S456" s="231"/>
      <c r="T456" s="23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3" t="s">
        <v>139</v>
      </c>
      <c r="AU456" s="233" t="s">
        <v>85</v>
      </c>
      <c r="AV456" s="13" t="s">
        <v>85</v>
      </c>
      <c r="AW456" s="13" t="s">
        <v>35</v>
      </c>
      <c r="AX456" s="13" t="s">
        <v>75</v>
      </c>
      <c r="AY456" s="233" t="s">
        <v>128</v>
      </c>
    </row>
    <row r="457" s="13" customFormat="1">
      <c r="A457" s="13"/>
      <c r="B457" s="222"/>
      <c r="C457" s="223"/>
      <c r="D457" s="224" t="s">
        <v>139</v>
      </c>
      <c r="E457" s="225" t="s">
        <v>19</v>
      </c>
      <c r="F457" s="226" t="s">
        <v>602</v>
      </c>
      <c r="G457" s="223"/>
      <c r="H457" s="227">
        <v>0.94599999999999995</v>
      </c>
      <c r="I457" s="228"/>
      <c r="J457" s="223"/>
      <c r="K457" s="223"/>
      <c r="L457" s="229"/>
      <c r="M457" s="230"/>
      <c r="N457" s="231"/>
      <c r="O457" s="231"/>
      <c r="P457" s="231"/>
      <c r="Q457" s="231"/>
      <c r="R457" s="231"/>
      <c r="S457" s="231"/>
      <c r="T457" s="23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3" t="s">
        <v>139</v>
      </c>
      <c r="AU457" s="233" t="s">
        <v>85</v>
      </c>
      <c r="AV457" s="13" t="s">
        <v>85</v>
      </c>
      <c r="AW457" s="13" t="s">
        <v>35</v>
      </c>
      <c r="AX457" s="13" t="s">
        <v>75</v>
      </c>
      <c r="AY457" s="233" t="s">
        <v>128</v>
      </c>
    </row>
    <row r="458" s="13" customFormat="1">
      <c r="A458" s="13"/>
      <c r="B458" s="222"/>
      <c r="C458" s="223"/>
      <c r="D458" s="224" t="s">
        <v>139</v>
      </c>
      <c r="E458" s="225" t="s">
        <v>19</v>
      </c>
      <c r="F458" s="226" t="s">
        <v>603</v>
      </c>
      <c r="G458" s="223"/>
      <c r="H458" s="227">
        <v>6.5090000000000003</v>
      </c>
      <c r="I458" s="228"/>
      <c r="J458" s="223"/>
      <c r="K458" s="223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139</v>
      </c>
      <c r="AU458" s="233" t="s">
        <v>85</v>
      </c>
      <c r="AV458" s="13" t="s">
        <v>85</v>
      </c>
      <c r="AW458" s="13" t="s">
        <v>35</v>
      </c>
      <c r="AX458" s="13" t="s">
        <v>75</v>
      </c>
      <c r="AY458" s="233" t="s">
        <v>128</v>
      </c>
    </row>
    <row r="459" s="13" customFormat="1">
      <c r="A459" s="13"/>
      <c r="B459" s="222"/>
      <c r="C459" s="223"/>
      <c r="D459" s="224" t="s">
        <v>139</v>
      </c>
      <c r="E459" s="225" t="s">
        <v>19</v>
      </c>
      <c r="F459" s="226" t="s">
        <v>604</v>
      </c>
      <c r="G459" s="223"/>
      <c r="H459" s="227">
        <v>1.2450000000000001</v>
      </c>
      <c r="I459" s="228"/>
      <c r="J459" s="223"/>
      <c r="K459" s="223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139</v>
      </c>
      <c r="AU459" s="233" t="s">
        <v>85</v>
      </c>
      <c r="AV459" s="13" t="s">
        <v>85</v>
      </c>
      <c r="AW459" s="13" t="s">
        <v>35</v>
      </c>
      <c r="AX459" s="13" t="s">
        <v>75</v>
      </c>
      <c r="AY459" s="233" t="s">
        <v>128</v>
      </c>
    </row>
    <row r="460" s="13" customFormat="1">
      <c r="A460" s="13"/>
      <c r="B460" s="222"/>
      <c r="C460" s="223"/>
      <c r="D460" s="224" t="s">
        <v>139</v>
      </c>
      <c r="E460" s="225" t="s">
        <v>19</v>
      </c>
      <c r="F460" s="226" t="s">
        <v>605</v>
      </c>
      <c r="G460" s="223"/>
      <c r="H460" s="227">
        <v>2.649</v>
      </c>
      <c r="I460" s="228"/>
      <c r="J460" s="223"/>
      <c r="K460" s="223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139</v>
      </c>
      <c r="AU460" s="233" t="s">
        <v>85</v>
      </c>
      <c r="AV460" s="13" t="s">
        <v>85</v>
      </c>
      <c r="AW460" s="13" t="s">
        <v>35</v>
      </c>
      <c r="AX460" s="13" t="s">
        <v>75</v>
      </c>
      <c r="AY460" s="233" t="s">
        <v>128</v>
      </c>
    </row>
    <row r="461" s="13" customFormat="1">
      <c r="A461" s="13"/>
      <c r="B461" s="222"/>
      <c r="C461" s="223"/>
      <c r="D461" s="224" t="s">
        <v>139</v>
      </c>
      <c r="E461" s="225" t="s">
        <v>19</v>
      </c>
      <c r="F461" s="226" t="s">
        <v>606</v>
      </c>
      <c r="G461" s="223"/>
      <c r="H461" s="227">
        <v>1.9239999999999999</v>
      </c>
      <c r="I461" s="228"/>
      <c r="J461" s="223"/>
      <c r="K461" s="223"/>
      <c r="L461" s="229"/>
      <c r="M461" s="230"/>
      <c r="N461" s="231"/>
      <c r="O461" s="231"/>
      <c r="P461" s="231"/>
      <c r="Q461" s="231"/>
      <c r="R461" s="231"/>
      <c r="S461" s="231"/>
      <c r="T461" s="23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3" t="s">
        <v>139</v>
      </c>
      <c r="AU461" s="233" t="s">
        <v>85</v>
      </c>
      <c r="AV461" s="13" t="s">
        <v>85</v>
      </c>
      <c r="AW461" s="13" t="s">
        <v>35</v>
      </c>
      <c r="AX461" s="13" t="s">
        <v>75</v>
      </c>
      <c r="AY461" s="233" t="s">
        <v>128</v>
      </c>
    </row>
    <row r="462" s="14" customFormat="1">
      <c r="A462" s="14"/>
      <c r="B462" s="234"/>
      <c r="C462" s="235"/>
      <c r="D462" s="224" t="s">
        <v>139</v>
      </c>
      <c r="E462" s="236" t="s">
        <v>19</v>
      </c>
      <c r="F462" s="237" t="s">
        <v>141</v>
      </c>
      <c r="G462" s="235"/>
      <c r="H462" s="238">
        <v>14.240000000000002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139</v>
      </c>
      <c r="AU462" s="244" t="s">
        <v>85</v>
      </c>
      <c r="AV462" s="14" t="s">
        <v>135</v>
      </c>
      <c r="AW462" s="14" t="s">
        <v>35</v>
      </c>
      <c r="AX462" s="14" t="s">
        <v>83</v>
      </c>
      <c r="AY462" s="244" t="s">
        <v>128</v>
      </c>
    </row>
    <row r="463" s="2" customFormat="1" ht="16.5" customHeight="1">
      <c r="A463" s="38"/>
      <c r="B463" s="39"/>
      <c r="C463" s="204" t="s">
        <v>617</v>
      </c>
      <c r="D463" s="204" t="s">
        <v>130</v>
      </c>
      <c r="E463" s="205" t="s">
        <v>618</v>
      </c>
      <c r="F463" s="206" t="s">
        <v>619</v>
      </c>
      <c r="G463" s="207" t="s">
        <v>133</v>
      </c>
      <c r="H463" s="208">
        <v>14.24</v>
      </c>
      <c r="I463" s="209"/>
      <c r="J463" s="210">
        <f>ROUND(I463*H463,2)</f>
        <v>0</v>
      </c>
      <c r="K463" s="206" t="s">
        <v>134</v>
      </c>
      <c r="L463" s="44"/>
      <c r="M463" s="211" t="s">
        <v>19</v>
      </c>
      <c r="N463" s="212" t="s">
        <v>46</v>
      </c>
      <c r="O463" s="84"/>
      <c r="P463" s="213">
        <f>O463*H463</f>
        <v>0</v>
      </c>
      <c r="Q463" s="213">
        <v>0.00013999999999999999</v>
      </c>
      <c r="R463" s="213">
        <f>Q463*H463</f>
        <v>0.0019935999999999999</v>
      </c>
      <c r="S463" s="213">
        <v>0</v>
      </c>
      <c r="T463" s="21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5" t="s">
        <v>228</v>
      </c>
      <c r="AT463" s="215" t="s">
        <v>130</v>
      </c>
      <c r="AU463" s="215" t="s">
        <v>85</v>
      </c>
      <c r="AY463" s="17" t="s">
        <v>128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7" t="s">
        <v>83</v>
      </c>
      <c r="BK463" s="216">
        <f>ROUND(I463*H463,2)</f>
        <v>0</v>
      </c>
      <c r="BL463" s="17" t="s">
        <v>228</v>
      </c>
      <c r="BM463" s="215" t="s">
        <v>620</v>
      </c>
    </row>
    <row r="464" s="2" customFormat="1">
      <c r="A464" s="38"/>
      <c r="B464" s="39"/>
      <c r="C464" s="40"/>
      <c r="D464" s="217" t="s">
        <v>137</v>
      </c>
      <c r="E464" s="40"/>
      <c r="F464" s="218" t="s">
        <v>621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137</v>
      </c>
      <c r="AU464" s="17" t="s">
        <v>85</v>
      </c>
    </row>
    <row r="465" s="13" customFormat="1">
      <c r="A465" s="13"/>
      <c r="B465" s="222"/>
      <c r="C465" s="223"/>
      <c r="D465" s="224" t="s">
        <v>139</v>
      </c>
      <c r="E465" s="225" t="s">
        <v>19</v>
      </c>
      <c r="F465" s="226" t="s">
        <v>599</v>
      </c>
      <c r="G465" s="223"/>
      <c r="H465" s="227">
        <v>0.36899999999999999</v>
      </c>
      <c r="I465" s="228"/>
      <c r="J465" s="223"/>
      <c r="K465" s="223"/>
      <c r="L465" s="229"/>
      <c r="M465" s="230"/>
      <c r="N465" s="231"/>
      <c r="O465" s="231"/>
      <c r="P465" s="231"/>
      <c r="Q465" s="231"/>
      <c r="R465" s="231"/>
      <c r="S465" s="231"/>
      <c r="T465" s="23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3" t="s">
        <v>139</v>
      </c>
      <c r="AU465" s="233" t="s">
        <v>85</v>
      </c>
      <c r="AV465" s="13" t="s">
        <v>85</v>
      </c>
      <c r="AW465" s="13" t="s">
        <v>35</v>
      </c>
      <c r="AX465" s="13" t="s">
        <v>75</v>
      </c>
      <c r="AY465" s="233" t="s">
        <v>128</v>
      </c>
    </row>
    <row r="466" s="13" customFormat="1">
      <c r="A466" s="13"/>
      <c r="B466" s="222"/>
      <c r="C466" s="223"/>
      <c r="D466" s="224" t="s">
        <v>139</v>
      </c>
      <c r="E466" s="225" t="s">
        <v>19</v>
      </c>
      <c r="F466" s="226" t="s">
        <v>600</v>
      </c>
      <c r="G466" s="223"/>
      <c r="H466" s="227">
        <v>0.26100000000000001</v>
      </c>
      <c r="I466" s="228"/>
      <c r="J466" s="223"/>
      <c r="K466" s="223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139</v>
      </c>
      <c r="AU466" s="233" t="s">
        <v>85</v>
      </c>
      <c r="AV466" s="13" t="s">
        <v>85</v>
      </c>
      <c r="AW466" s="13" t="s">
        <v>35</v>
      </c>
      <c r="AX466" s="13" t="s">
        <v>75</v>
      </c>
      <c r="AY466" s="233" t="s">
        <v>128</v>
      </c>
    </row>
    <row r="467" s="13" customFormat="1">
      <c r="A467" s="13"/>
      <c r="B467" s="222"/>
      <c r="C467" s="223"/>
      <c r="D467" s="224" t="s">
        <v>139</v>
      </c>
      <c r="E467" s="225" t="s">
        <v>19</v>
      </c>
      <c r="F467" s="226" t="s">
        <v>601</v>
      </c>
      <c r="G467" s="223"/>
      <c r="H467" s="227">
        <v>0.33700000000000002</v>
      </c>
      <c r="I467" s="228"/>
      <c r="J467" s="223"/>
      <c r="K467" s="223"/>
      <c r="L467" s="229"/>
      <c r="M467" s="230"/>
      <c r="N467" s="231"/>
      <c r="O467" s="231"/>
      <c r="P467" s="231"/>
      <c r="Q467" s="231"/>
      <c r="R467" s="231"/>
      <c r="S467" s="231"/>
      <c r="T467" s="23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3" t="s">
        <v>139</v>
      </c>
      <c r="AU467" s="233" t="s">
        <v>85</v>
      </c>
      <c r="AV467" s="13" t="s">
        <v>85</v>
      </c>
      <c r="AW467" s="13" t="s">
        <v>35</v>
      </c>
      <c r="AX467" s="13" t="s">
        <v>75</v>
      </c>
      <c r="AY467" s="233" t="s">
        <v>128</v>
      </c>
    </row>
    <row r="468" s="13" customFormat="1">
      <c r="A468" s="13"/>
      <c r="B468" s="222"/>
      <c r="C468" s="223"/>
      <c r="D468" s="224" t="s">
        <v>139</v>
      </c>
      <c r="E468" s="225" t="s">
        <v>19</v>
      </c>
      <c r="F468" s="226" t="s">
        <v>602</v>
      </c>
      <c r="G468" s="223"/>
      <c r="H468" s="227">
        <v>0.94599999999999995</v>
      </c>
      <c r="I468" s="228"/>
      <c r="J468" s="223"/>
      <c r="K468" s="223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139</v>
      </c>
      <c r="AU468" s="233" t="s">
        <v>85</v>
      </c>
      <c r="AV468" s="13" t="s">
        <v>85</v>
      </c>
      <c r="AW468" s="13" t="s">
        <v>35</v>
      </c>
      <c r="AX468" s="13" t="s">
        <v>75</v>
      </c>
      <c r="AY468" s="233" t="s">
        <v>128</v>
      </c>
    </row>
    <row r="469" s="13" customFormat="1">
      <c r="A469" s="13"/>
      <c r="B469" s="222"/>
      <c r="C469" s="223"/>
      <c r="D469" s="224" t="s">
        <v>139</v>
      </c>
      <c r="E469" s="225" t="s">
        <v>19</v>
      </c>
      <c r="F469" s="226" t="s">
        <v>603</v>
      </c>
      <c r="G469" s="223"/>
      <c r="H469" s="227">
        <v>6.5090000000000003</v>
      </c>
      <c r="I469" s="228"/>
      <c r="J469" s="223"/>
      <c r="K469" s="223"/>
      <c r="L469" s="229"/>
      <c r="M469" s="230"/>
      <c r="N469" s="231"/>
      <c r="O469" s="231"/>
      <c r="P469" s="231"/>
      <c r="Q469" s="231"/>
      <c r="R469" s="231"/>
      <c r="S469" s="231"/>
      <c r="T469" s="23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3" t="s">
        <v>139</v>
      </c>
      <c r="AU469" s="233" t="s">
        <v>85</v>
      </c>
      <c r="AV469" s="13" t="s">
        <v>85</v>
      </c>
      <c r="AW469" s="13" t="s">
        <v>35</v>
      </c>
      <c r="AX469" s="13" t="s">
        <v>75</v>
      </c>
      <c r="AY469" s="233" t="s">
        <v>128</v>
      </c>
    </row>
    <row r="470" s="13" customFormat="1">
      <c r="A470" s="13"/>
      <c r="B470" s="222"/>
      <c r="C470" s="223"/>
      <c r="D470" s="224" t="s">
        <v>139</v>
      </c>
      <c r="E470" s="225" t="s">
        <v>19</v>
      </c>
      <c r="F470" s="226" t="s">
        <v>604</v>
      </c>
      <c r="G470" s="223"/>
      <c r="H470" s="227">
        <v>1.2450000000000001</v>
      </c>
      <c r="I470" s="228"/>
      <c r="J470" s="223"/>
      <c r="K470" s="223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139</v>
      </c>
      <c r="AU470" s="233" t="s">
        <v>85</v>
      </c>
      <c r="AV470" s="13" t="s">
        <v>85</v>
      </c>
      <c r="AW470" s="13" t="s">
        <v>35</v>
      </c>
      <c r="AX470" s="13" t="s">
        <v>75</v>
      </c>
      <c r="AY470" s="233" t="s">
        <v>128</v>
      </c>
    </row>
    <row r="471" s="13" customFormat="1">
      <c r="A471" s="13"/>
      <c r="B471" s="222"/>
      <c r="C471" s="223"/>
      <c r="D471" s="224" t="s">
        <v>139</v>
      </c>
      <c r="E471" s="225" t="s">
        <v>19</v>
      </c>
      <c r="F471" s="226" t="s">
        <v>605</v>
      </c>
      <c r="G471" s="223"/>
      <c r="H471" s="227">
        <v>2.649</v>
      </c>
      <c r="I471" s="228"/>
      <c r="J471" s="223"/>
      <c r="K471" s="223"/>
      <c r="L471" s="229"/>
      <c r="M471" s="230"/>
      <c r="N471" s="231"/>
      <c r="O471" s="231"/>
      <c r="P471" s="231"/>
      <c r="Q471" s="231"/>
      <c r="R471" s="231"/>
      <c r="S471" s="231"/>
      <c r="T471" s="23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3" t="s">
        <v>139</v>
      </c>
      <c r="AU471" s="233" t="s">
        <v>85</v>
      </c>
      <c r="AV471" s="13" t="s">
        <v>85</v>
      </c>
      <c r="AW471" s="13" t="s">
        <v>35</v>
      </c>
      <c r="AX471" s="13" t="s">
        <v>75</v>
      </c>
      <c r="AY471" s="233" t="s">
        <v>128</v>
      </c>
    </row>
    <row r="472" s="13" customFormat="1">
      <c r="A472" s="13"/>
      <c r="B472" s="222"/>
      <c r="C472" s="223"/>
      <c r="D472" s="224" t="s">
        <v>139</v>
      </c>
      <c r="E472" s="225" t="s">
        <v>19</v>
      </c>
      <c r="F472" s="226" t="s">
        <v>606</v>
      </c>
      <c r="G472" s="223"/>
      <c r="H472" s="227">
        <v>1.9239999999999999</v>
      </c>
      <c r="I472" s="228"/>
      <c r="J472" s="223"/>
      <c r="K472" s="223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139</v>
      </c>
      <c r="AU472" s="233" t="s">
        <v>85</v>
      </c>
      <c r="AV472" s="13" t="s">
        <v>85</v>
      </c>
      <c r="AW472" s="13" t="s">
        <v>35</v>
      </c>
      <c r="AX472" s="13" t="s">
        <v>75</v>
      </c>
      <c r="AY472" s="233" t="s">
        <v>128</v>
      </c>
    </row>
    <row r="473" s="14" customFormat="1">
      <c r="A473" s="14"/>
      <c r="B473" s="234"/>
      <c r="C473" s="235"/>
      <c r="D473" s="224" t="s">
        <v>139</v>
      </c>
      <c r="E473" s="236" t="s">
        <v>19</v>
      </c>
      <c r="F473" s="237" t="s">
        <v>141</v>
      </c>
      <c r="G473" s="235"/>
      <c r="H473" s="238">
        <v>14.240000000000002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139</v>
      </c>
      <c r="AU473" s="244" t="s">
        <v>85</v>
      </c>
      <c r="AV473" s="14" t="s">
        <v>135</v>
      </c>
      <c r="AW473" s="14" t="s">
        <v>35</v>
      </c>
      <c r="AX473" s="14" t="s">
        <v>83</v>
      </c>
      <c r="AY473" s="244" t="s">
        <v>128</v>
      </c>
    </row>
    <row r="474" s="2" customFormat="1" ht="16.5" customHeight="1">
      <c r="A474" s="38"/>
      <c r="B474" s="39"/>
      <c r="C474" s="204" t="s">
        <v>622</v>
      </c>
      <c r="D474" s="204" t="s">
        <v>130</v>
      </c>
      <c r="E474" s="205" t="s">
        <v>623</v>
      </c>
      <c r="F474" s="206" t="s">
        <v>624</v>
      </c>
      <c r="G474" s="207" t="s">
        <v>133</v>
      </c>
      <c r="H474" s="208">
        <v>14.24</v>
      </c>
      <c r="I474" s="209"/>
      <c r="J474" s="210">
        <f>ROUND(I474*H474,2)</f>
        <v>0</v>
      </c>
      <c r="K474" s="206" t="s">
        <v>134</v>
      </c>
      <c r="L474" s="44"/>
      <c r="M474" s="211" t="s">
        <v>19</v>
      </c>
      <c r="N474" s="212" t="s">
        <v>46</v>
      </c>
      <c r="O474" s="84"/>
      <c r="P474" s="213">
        <f>O474*H474</f>
        <v>0</v>
      </c>
      <c r="Q474" s="213">
        <v>0.00013999999999999999</v>
      </c>
      <c r="R474" s="213">
        <f>Q474*H474</f>
        <v>0.0019935999999999999</v>
      </c>
      <c r="S474" s="213">
        <v>0</v>
      </c>
      <c r="T474" s="21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5" t="s">
        <v>228</v>
      </c>
      <c r="AT474" s="215" t="s">
        <v>130</v>
      </c>
      <c r="AU474" s="215" t="s">
        <v>85</v>
      </c>
      <c r="AY474" s="17" t="s">
        <v>128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83</v>
      </c>
      <c r="BK474" s="216">
        <f>ROUND(I474*H474,2)</f>
        <v>0</v>
      </c>
      <c r="BL474" s="17" t="s">
        <v>228</v>
      </c>
      <c r="BM474" s="215" t="s">
        <v>625</v>
      </c>
    </row>
    <row r="475" s="2" customFormat="1">
      <c r="A475" s="38"/>
      <c r="B475" s="39"/>
      <c r="C475" s="40"/>
      <c r="D475" s="217" t="s">
        <v>137</v>
      </c>
      <c r="E475" s="40"/>
      <c r="F475" s="218" t="s">
        <v>626</v>
      </c>
      <c r="G475" s="40"/>
      <c r="H475" s="40"/>
      <c r="I475" s="219"/>
      <c r="J475" s="40"/>
      <c r="K475" s="40"/>
      <c r="L475" s="44"/>
      <c r="M475" s="220"/>
      <c r="N475" s="221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137</v>
      </c>
      <c r="AU475" s="17" t="s">
        <v>85</v>
      </c>
    </row>
    <row r="476" s="13" customFormat="1">
      <c r="A476" s="13"/>
      <c r="B476" s="222"/>
      <c r="C476" s="223"/>
      <c r="D476" s="224" t="s">
        <v>139</v>
      </c>
      <c r="E476" s="225" t="s">
        <v>19</v>
      </c>
      <c r="F476" s="226" t="s">
        <v>599</v>
      </c>
      <c r="G476" s="223"/>
      <c r="H476" s="227">
        <v>0.36899999999999999</v>
      </c>
      <c r="I476" s="228"/>
      <c r="J476" s="223"/>
      <c r="K476" s="223"/>
      <c r="L476" s="229"/>
      <c r="M476" s="230"/>
      <c r="N476" s="231"/>
      <c r="O476" s="231"/>
      <c r="P476" s="231"/>
      <c r="Q476" s="231"/>
      <c r="R476" s="231"/>
      <c r="S476" s="231"/>
      <c r="T476" s="23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3" t="s">
        <v>139</v>
      </c>
      <c r="AU476" s="233" t="s">
        <v>85</v>
      </c>
      <c r="AV476" s="13" t="s">
        <v>85</v>
      </c>
      <c r="AW476" s="13" t="s">
        <v>35</v>
      </c>
      <c r="AX476" s="13" t="s">
        <v>75</v>
      </c>
      <c r="AY476" s="233" t="s">
        <v>128</v>
      </c>
    </row>
    <row r="477" s="13" customFormat="1">
      <c r="A477" s="13"/>
      <c r="B477" s="222"/>
      <c r="C477" s="223"/>
      <c r="D477" s="224" t="s">
        <v>139</v>
      </c>
      <c r="E477" s="225" t="s">
        <v>19</v>
      </c>
      <c r="F477" s="226" t="s">
        <v>600</v>
      </c>
      <c r="G477" s="223"/>
      <c r="H477" s="227">
        <v>0.26100000000000001</v>
      </c>
      <c r="I477" s="228"/>
      <c r="J477" s="223"/>
      <c r="K477" s="223"/>
      <c r="L477" s="229"/>
      <c r="M477" s="230"/>
      <c r="N477" s="231"/>
      <c r="O477" s="231"/>
      <c r="P477" s="231"/>
      <c r="Q477" s="231"/>
      <c r="R477" s="231"/>
      <c r="S477" s="231"/>
      <c r="T477" s="23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3" t="s">
        <v>139</v>
      </c>
      <c r="AU477" s="233" t="s">
        <v>85</v>
      </c>
      <c r="AV477" s="13" t="s">
        <v>85</v>
      </c>
      <c r="AW477" s="13" t="s">
        <v>35</v>
      </c>
      <c r="AX477" s="13" t="s">
        <v>75</v>
      </c>
      <c r="AY477" s="233" t="s">
        <v>128</v>
      </c>
    </row>
    <row r="478" s="13" customFormat="1">
      <c r="A478" s="13"/>
      <c r="B478" s="222"/>
      <c r="C478" s="223"/>
      <c r="D478" s="224" t="s">
        <v>139</v>
      </c>
      <c r="E478" s="225" t="s">
        <v>19</v>
      </c>
      <c r="F478" s="226" t="s">
        <v>601</v>
      </c>
      <c r="G478" s="223"/>
      <c r="H478" s="227">
        <v>0.33700000000000002</v>
      </c>
      <c r="I478" s="228"/>
      <c r="J478" s="223"/>
      <c r="K478" s="223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139</v>
      </c>
      <c r="AU478" s="233" t="s">
        <v>85</v>
      </c>
      <c r="AV478" s="13" t="s">
        <v>85</v>
      </c>
      <c r="AW478" s="13" t="s">
        <v>35</v>
      </c>
      <c r="AX478" s="13" t="s">
        <v>75</v>
      </c>
      <c r="AY478" s="233" t="s">
        <v>128</v>
      </c>
    </row>
    <row r="479" s="13" customFormat="1">
      <c r="A479" s="13"/>
      <c r="B479" s="222"/>
      <c r="C479" s="223"/>
      <c r="D479" s="224" t="s">
        <v>139</v>
      </c>
      <c r="E479" s="225" t="s">
        <v>19</v>
      </c>
      <c r="F479" s="226" t="s">
        <v>602</v>
      </c>
      <c r="G479" s="223"/>
      <c r="H479" s="227">
        <v>0.94599999999999995</v>
      </c>
      <c r="I479" s="228"/>
      <c r="J479" s="223"/>
      <c r="K479" s="223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139</v>
      </c>
      <c r="AU479" s="233" t="s">
        <v>85</v>
      </c>
      <c r="AV479" s="13" t="s">
        <v>85</v>
      </c>
      <c r="AW479" s="13" t="s">
        <v>35</v>
      </c>
      <c r="AX479" s="13" t="s">
        <v>75</v>
      </c>
      <c r="AY479" s="233" t="s">
        <v>128</v>
      </c>
    </row>
    <row r="480" s="13" customFormat="1">
      <c r="A480" s="13"/>
      <c r="B480" s="222"/>
      <c r="C480" s="223"/>
      <c r="D480" s="224" t="s">
        <v>139</v>
      </c>
      <c r="E480" s="225" t="s">
        <v>19</v>
      </c>
      <c r="F480" s="226" t="s">
        <v>603</v>
      </c>
      <c r="G480" s="223"/>
      <c r="H480" s="227">
        <v>6.5090000000000003</v>
      </c>
      <c r="I480" s="228"/>
      <c r="J480" s="223"/>
      <c r="K480" s="223"/>
      <c r="L480" s="229"/>
      <c r="M480" s="230"/>
      <c r="N480" s="231"/>
      <c r="O480" s="231"/>
      <c r="P480" s="231"/>
      <c r="Q480" s="231"/>
      <c r="R480" s="231"/>
      <c r="S480" s="231"/>
      <c r="T480" s="23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3" t="s">
        <v>139</v>
      </c>
      <c r="AU480" s="233" t="s">
        <v>85</v>
      </c>
      <c r="AV480" s="13" t="s">
        <v>85</v>
      </c>
      <c r="AW480" s="13" t="s">
        <v>35</v>
      </c>
      <c r="AX480" s="13" t="s">
        <v>75</v>
      </c>
      <c r="AY480" s="233" t="s">
        <v>128</v>
      </c>
    </row>
    <row r="481" s="13" customFormat="1">
      <c r="A481" s="13"/>
      <c r="B481" s="222"/>
      <c r="C481" s="223"/>
      <c r="D481" s="224" t="s">
        <v>139</v>
      </c>
      <c r="E481" s="225" t="s">
        <v>19</v>
      </c>
      <c r="F481" s="226" t="s">
        <v>604</v>
      </c>
      <c r="G481" s="223"/>
      <c r="H481" s="227">
        <v>1.2450000000000001</v>
      </c>
      <c r="I481" s="228"/>
      <c r="J481" s="223"/>
      <c r="K481" s="223"/>
      <c r="L481" s="229"/>
      <c r="M481" s="230"/>
      <c r="N481" s="231"/>
      <c r="O481" s="231"/>
      <c r="P481" s="231"/>
      <c r="Q481" s="231"/>
      <c r="R481" s="231"/>
      <c r="S481" s="231"/>
      <c r="T481" s="23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3" t="s">
        <v>139</v>
      </c>
      <c r="AU481" s="233" t="s">
        <v>85</v>
      </c>
      <c r="AV481" s="13" t="s">
        <v>85</v>
      </c>
      <c r="AW481" s="13" t="s">
        <v>35</v>
      </c>
      <c r="AX481" s="13" t="s">
        <v>75</v>
      </c>
      <c r="AY481" s="233" t="s">
        <v>128</v>
      </c>
    </row>
    <row r="482" s="13" customFormat="1">
      <c r="A482" s="13"/>
      <c r="B482" s="222"/>
      <c r="C482" s="223"/>
      <c r="D482" s="224" t="s">
        <v>139</v>
      </c>
      <c r="E482" s="225" t="s">
        <v>19</v>
      </c>
      <c r="F482" s="226" t="s">
        <v>605</v>
      </c>
      <c r="G482" s="223"/>
      <c r="H482" s="227">
        <v>2.649</v>
      </c>
      <c r="I482" s="228"/>
      <c r="J482" s="223"/>
      <c r="K482" s="223"/>
      <c r="L482" s="229"/>
      <c r="M482" s="230"/>
      <c r="N482" s="231"/>
      <c r="O482" s="231"/>
      <c r="P482" s="231"/>
      <c r="Q482" s="231"/>
      <c r="R482" s="231"/>
      <c r="S482" s="231"/>
      <c r="T482" s="23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3" t="s">
        <v>139</v>
      </c>
      <c r="AU482" s="233" t="s">
        <v>85</v>
      </c>
      <c r="AV482" s="13" t="s">
        <v>85</v>
      </c>
      <c r="AW482" s="13" t="s">
        <v>35</v>
      </c>
      <c r="AX482" s="13" t="s">
        <v>75</v>
      </c>
      <c r="AY482" s="233" t="s">
        <v>128</v>
      </c>
    </row>
    <row r="483" s="13" customFormat="1">
      <c r="A483" s="13"/>
      <c r="B483" s="222"/>
      <c r="C483" s="223"/>
      <c r="D483" s="224" t="s">
        <v>139</v>
      </c>
      <c r="E483" s="225" t="s">
        <v>19</v>
      </c>
      <c r="F483" s="226" t="s">
        <v>606</v>
      </c>
      <c r="G483" s="223"/>
      <c r="H483" s="227">
        <v>1.9239999999999999</v>
      </c>
      <c r="I483" s="228"/>
      <c r="J483" s="223"/>
      <c r="K483" s="223"/>
      <c r="L483" s="229"/>
      <c r="M483" s="230"/>
      <c r="N483" s="231"/>
      <c r="O483" s="231"/>
      <c r="P483" s="231"/>
      <c r="Q483" s="231"/>
      <c r="R483" s="231"/>
      <c r="S483" s="231"/>
      <c r="T483" s="23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3" t="s">
        <v>139</v>
      </c>
      <c r="AU483" s="233" t="s">
        <v>85</v>
      </c>
      <c r="AV483" s="13" t="s">
        <v>85</v>
      </c>
      <c r="AW483" s="13" t="s">
        <v>35</v>
      </c>
      <c r="AX483" s="13" t="s">
        <v>75</v>
      </c>
      <c r="AY483" s="233" t="s">
        <v>128</v>
      </c>
    </row>
    <row r="484" s="14" customFormat="1">
      <c r="A484" s="14"/>
      <c r="B484" s="234"/>
      <c r="C484" s="235"/>
      <c r="D484" s="224" t="s">
        <v>139</v>
      </c>
      <c r="E484" s="236" t="s">
        <v>19</v>
      </c>
      <c r="F484" s="237" t="s">
        <v>141</v>
      </c>
      <c r="G484" s="235"/>
      <c r="H484" s="238">
        <v>14.240000000000002</v>
      </c>
      <c r="I484" s="239"/>
      <c r="J484" s="235"/>
      <c r="K484" s="235"/>
      <c r="L484" s="240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139</v>
      </c>
      <c r="AU484" s="244" t="s">
        <v>85</v>
      </c>
      <c r="AV484" s="14" t="s">
        <v>135</v>
      </c>
      <c r="AW484" s="14" t="s">
        <v>35</v>
      </c>
      <c r="AX484" s="14" t="s">
        <v>83</v>
      </c>
      <c r="AY484" s="244" t="s">
        <v>128</v>
      </c>
    </row>
    <row r="485" s="2" customFormat="1" ht="6.96" customHeight="1">
      <c r="A485" s="38"/>
      <c r="B485" s="59"/>
      <c r="C485" s="60"/>
      <c r="D485" s="60"/>
      <c r="E485" s="60"/>
      <c r="F485" s="60"/>
      <c r="G485" s="60"/>
      <c r="H485" s="60"/>
      <c r="I485" s="60"/>
      <c r="J485" s="60"/>
      <c r="K485" s="60"/>
      <c r="L485" s="44"/>
      <c r="M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</row>
  </sheetData>
  <sheetProtection sheet="1" autoFilter="0" formatColumns="0" formatRows="0" objects="1" scenarios="1" spinCount="100000" saltValue="XvS7lDertMzABToknUlv6x4JXrZwi9yWATWKVT/h8I46VE2fFGxNMLRTHCwedmg6wkqRj1153Dk8+guSItpjyw==" hashValue="Qlv1vNBM0FNfgNPTly4FXNXP6JvZftRolBOWkopiDJ6A3itM6CbdT/knFl6oMMqiYsXTgU8rjRUmDtoflkJy/A==" algorithmName="SHA-512" password="CC35"/>
  <autoFilter ref="C95:K484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3_02/111211101"/>
    <hyperlink ref="F104" r:id="rId2" display="https://podminky.urs.cz/item/CS_URS_2023_02/184502111"/>
    <hyperlink ref="F108" r:id="rId3" display="https://podminky.urs.cz/item/CS_URS_2023_02/131213701"/>
    <hyperlink ref="F112" r:id="rId4" display="https://podminky.urs.cz/item/CS_URS_2023_02/174111101"/>
    <hyperlink ref="F116" r:id="rId5" display="https://podminky.urs.cz/item/CS_URS_2023_02/184102113"/>
    <hyperlink ref="F120" r:id="rId6" display="https://podminky.urs.cz/item/CS_URS_2023_02/121151103"/>
    <hyperlink ref="F124" r:id="rId7" display="https://podminky.urs.cz/item/CS_URS_2023_02/113106123"/>
    <hyperlink ref="F129" r:id="rId8" display="https://podminky.urs.cz/item/CS_URS_2023_02/113107322"/>
    <hyperlink ref="F134" r:id="rId9" display="https://podminky.urs.cz/item/CS_URS_2023_02/113202111"/>
    <hyperlink ref="F138" r:id="rId10" display="https://podminky.urs.cz/item/CS_URS_2023_02/131251103"/>
    <hyperlink ref="F143" r:id="rId11" display="https://podminky.urs.cz/item/CS_URS_2023_02/132251101"/>
    <hyperlink ref="F148" r:id="rId12" display="https://podminky.urs.cz/item/CS_URS_2023_02/122251101"/>
    <hyperlink ref="F152" r:id="rId13" display="https://podminky.urs.cz/item/CS_URS_2023_02/174151101"/>
    <hyperlink ref="F157" r:id="rId14" display="https://podminky.urs.cz/item/CS_URS_2023_02/175151101"/>
    <hyperlink ref="F164" r:id="rId15" display="https://podminky.urs.cz/item/CS_URS_2023_02/162251102"/>
    <hyperlink ref="F173" r:id="rId16" display="https://podminky.urs.cz/item/CS_URS_2023_02/167151111"/>
    <hyperlink ref="F181" r:id="rId17" display="https://podminky.urs.cz/item/CS_URS_2023_02/162651112"/>
    <hyperlink ref="F189" r:id="rId18" display="https://podminky.urs.cz/item/CS_URS_2023_02/171251201"/>
    <hyperlink ref="F194" r:id="rId19" display="https://podminky.urs.cz/item/CS_URS_2023_02/171201231"/>
    <hyperlink ref="F198" r:id="rId20" display="https://podminky.urs.cz/item/CS_URS_2023_02/181912112"/>
    <hyperlink ref="F204" r:id="rId21" display="https://podminky.urs.cz/item/CS_URS_2023_02/182351023"/>
    <hyperlink ref="F208" r:id="rId22" display="https://podminky.urs.cz/item/CS_URS_2023_02/181411132"/>
    <hyperlink ref="F216" r:id="rId23" display="https://podminky.urs.cz/item/CS_URS_2023_02/274313711"/>
    <hyperlink ref="F220" r:id="rId24" display="https://podminky.urs.cz/item/CS_URS_2023_02/275313711"/>
    <hyperlink ref="F225" r:id="rId25" display="https://podminky.urs.cz/item/CS_URS_2023_02/348272115"/>
    <hyperlink ref="F230" r:id="rId26" display="https://podminky.urs.cz/item/CS_URS_2023_02/348272155"/>
    <hyperlink ref="F237" r:id="rId27" display="https://podminky.urs.cz/item/CS_URS_2023_02/311361821"/>
    <hyperlink ref="F242" r:id="rId28" display="https://podminky.urs.cz/item/CS_URS_2023_02/348272615"/>
    <hyperlink ref="F247" r:id="rId29" display="https://podminky.urs.cz/item/CS_URS_2023_02/451572111"/>
    <hyperlink ref="F252" r:id="rId30" display="https://podminky.urs.cz/item/CS_URS_2023_02/596211110"/>
    <hyperlink ref="F261" r:id="rId31" display="https://podminky.urs.cz/item/CS_URS_2023_02/564730001"/>
    <hyperlink ref="F265" r:id="rId32" display="https://podminky.urs.cz/item/CS_URS_2023_02/564750001"/>
    <hyperlink ref="F272" r:id="rId33" display="https://podminky.urs.cz/item/CS_URS_2023_02/916331112"/>
    <hyperlink ref="F281" r:id="rId34" display="https://podminky.urs.cz/item/CS_URS_2023_02/949101112"/>
    <hyperlink ref="F286" r:id="rId35" display="https://podminky.urs.cz/item/CS_URS_2023_02/953961212"/>
    <hyperlink ref="F290" r:id="rId36" display="https://podminky.urs.cz/item/CS_URS_2023_02/953965115"/>
    <hyperlink ref="F297" r:id="rId37" display="https://podminky.urs.cz/item/CS_URS_2023_02/952901111"/>
    <hyperlink ref="F302" r:id="rId38" display="https://podminky.urs.cz/item/CS_URS_2023_02/979054451"/>
    <hyperlink ref="F307" r:id="rId39" display="https://podminky.urs.cz/item/CS_URS_2023_02/979024441"/>
    <hyperlink ref="F312" r:id="rId40" display="https://podminky.urs.cz/item/CS_URS_2023_02/998011001"/>
    <hyperlink ref="F316" r:id="rId41" display="https://podminky.urs.cz/item/CS_URS_2023_02/711111001"/>
    <hyperlink ref="F320" r:id="rId42" display="https://podminky.urs.cz/item/CS_URS_2023_02/711112001"/>
    <hyperlink ref="F328" r:id="rId43" display="https://podminky.urs.cz/item/CS_URS_2023_02/711141559"/>
    <hyperlink ref="F332" r:id="rId44" display="https://podminky.urs.cz/item/CS_URS_2023_02/711142559"/>
    <hyperlink ref="F340" r:id="rId45" display="https://podminky.urs.cz/item/CS_URS_2023_02/711161212"/>
    <hyperlink ref="F344" r:id="rId46" display="https://podminky.urs.cz/item/CS_URS_2023_02/998711101"/>
    <hyperlink ref="F350" r:id="rId47" display="https://podminky.urs.cz/item/CS_URS_2023_02/998741201"/>
    <hyperlink ref="F377" r:id="rId48" display="https://podminky.urs.cz/item/CS_URS_2023_02/767391112"/>
    <hyperlink ref="F384" r:id="rId49" display="https://podminky.urs.cz/item/CS_URS_2023_02/767995111"/>
    <hyperlink ref="F389" r:id="rId50" display="https://podminky.urs.cz/item/CS_URS_2023_02/767995112"/>
    <hyperlink ref="F393" r:id="rId51" display="https://podminky.urs.cz/item/CS_URS_2023_02/767995114"/>
    <hyperlink ref="F400" r:id="rId52" display="https://podminky.urs.cz/item/CS_URS_2023_02/767995116"/>
    <hyperlink ref="F428" r:id="rId53" display="https://podminky.urs.cz/item/CS_URS_2023_02/998767201"/>
    <hyperlink ref="F431" r:id="rId54" display="https://podminky.urs.cz/item/CS_URS_2023_02/783301313"/>
    <hyperlink ref="F442" r:id="rId55" display="https://podminky.urs.cz/item/CS_URS_2023_02/783301401"/>
    <hyperlink ref="F453" r:id="rId56" display="https://podminky.urs.cz/item/CS_URS_2023_02/783314203"/>
    <hyperlink ref="F464" r:id="rId57" display="https://podminky.urs.cz/item/CS_URS_2023_02/783315103"/>
    <hyperlink ref="F475" r:id="rId58" display="https://podminky.urs.cz/item/CS_URS_2023_02/7833171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85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Kontejnerové stání u koleje Jarov II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627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10. 10. 2023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28</v>
      </c>
      <c r="J21" s="136" t="s">
        <v>34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ROUND((SUM(BE85:BE111)),  2)</f>
        <v>0</v>
      </c>
      <c r="G33" s="38"/>
      <c r="H33" s="38"/>
      <c r="I33" s="148">
        <v>0.20999999999999999</v>
      </c>
      <c r="J33" s="147">
        <f>ROUND(((SUM(BE85:BE111))*I33),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ROUND((SUM(BF85:BF111)),  2)</f>
        <v>0</v>
      </c>
      <c r="G34" s="38"/>
      <c r="H34" s="38"/>
      <c r="I34" s="148">
        <v>0.14999999999999999</v>
      </c>
      <c r="J34" s="147">
        <f>ROUND(((SUM(BF85:BF111))*I34),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ROUND((SUM(BG85:BG111)),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ROUND((SUM(BH85:BH111)),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ROUND((SUM(BI85:BI111)),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Kontejnerové stání u koleje Jarov II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p.č. 2931/148, k.ú. Žižkov</v>
      </c>
      <c r="G52" s="40"/>
      <c r="H52" s="40"/>
      <c r="I52" s="32" t="s">
        <v>23</v>
      </c>
      <c r="J52" s="72" t="str">
        <f>IF(J12="","",J12)</f>
        <v>10. 10. 2023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účelových zařízení VŠE v Praze</v>
      </c>
      <c r="G54" s="40"/>
      <c r="H54" s="40"/>
      <c r="I54" s="32" t="s">
        <v>31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627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628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629</v>
      </c>
      <c r="E62" s="174"/>
      <c r="F62" s="174"/>
      <c r="G62" s="174"/>
      <c r="H62" s="174"/>
      <c r="I62" s="174"/>
      <c r="J62" s="175">
        <f>J92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630</v>
      </c>
      <c r="E63" s="174"/>
      <c r="F63" s="174"/>
      <c r="G63" s="174"/>
      <c r="H63" s="174"/>
      <c r="I63" s="174"/>
      <c r="J63" s="175">
        <f>J97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631</v>
      </c>
      <c r="E64" s="174"/>
      <c r="F64" s="174"/>
      <c r="G64" s="174"/>
      <c r="H64" s="174"/>
      <c r="I64" s="174"/>
      <c r="J64" s="175">
        <f>J102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632</v>
      </c>
      <c r="E65" s="174"/>
      <c r="F65" s="174"/>
      <c r="G65" s="174"/>
      <c r="H65" s="174"/>
      <c r="I65" s="174"/>
      <c r="J65" s="175">
        <f>J107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Kontejnerové stání u koleje Jarov II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VRN - Vedlejší rozpočtové náklady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p.č. 2931/148, k.ú. Žižkov</v>
      </c>
      <c r="G79" s="40"/>
      <c r="H79" s="40"/>
      <c r="I79" s="32" t="s">
        <v>23</v>
      </c>
      <c r="J79" s="72" t="str">
        <f>IF(J12="","",J12)</f>
        <v>10. 10. 2023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Správa účelových zařízení VŠE v Praze</v>
      </c>
      <c r="G81" s="40"/>
      <c r="H81" s="40"/>
      <c r="I81" s="32" t="s">
        <v>31</v>
      </c>
      <c r="J81" s="36" t="str">
        <f>E21</f>
        <v>Drobný Architects,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36</v>
      </c>
      <c r="J82" s="36" t="str">
        <f>E24</f>
        <v>Ing. Jaroslav Stolička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114</v>
      </c>
      <c r="D84" s="180" t="s">
        <v>60</v>
      </c>
      <c r="E84" s="180" t="s">
        <v>56</v>
      </c>
      <c r="F84" s="180" t="s">
        <v>57</v>
      </c>
      <c r="G84" s="180" t="s">
        <v>115</v>
      </c>
      <c r="H84" s="180" t="s">
        <v>116</v>
      </c>
      <c r="I84" s="180" t="s">
        <v>117</v>
      </c>
      <c r="J84" s="180" t="s">
        <v>94</v>
      </c>
      <c r="K84" s="181" t="s">
        <v>118</v>
      </c>
      <c r="L84" s="182"/>
      <c r="M84" s="92" t="s">
        <v>19</v>
      </c>
      <c r="N84" s="93" t="s">
        <v>45</v>
      </c>
      <c r="O84" s="93" t="s">
        <v>119</v>
      </c>
      <c r="P84" s="93" t="s">
        <v>120</v>
      </c>
      <c r="Q84" s="93" t="s">
        <v>121</v>
      </c>
      <c r="R84" s="93" t="s">
        <v>122</v>
      </c>
      <c r="S84" s="93" t="s">
        <v>123</v>
      </c>
      <c r="T84" s="94" t="s">
        <v>124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125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</f>
        <v>0</v>
      </c>
      <c r="Q85" s="96"/>
      <c r="R85" s="185">
        <f>R86</f>
        <v>0</v>
      </c>
      <c r="S85" s="96"/>
      <c r="T85" s="186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95</v>
      </c>
      <c r="BK85" s="187">
        <f>BK86</f>
        <v>0</v>
      </c>
    </row>
    <row r="86" s="12" customFormat="1" ht="25.92" customHeight="1">
      <c r="A86" s="12"/>
      <c r="B86" s="188"/>
      <c r="C86" s="189"/>
      <c r="D86" s="190" t="s">
        <v>74</v>
      </c>
      <c r="E86" s="191" t="s">
        <v>86</v>
      </c>
      <c r="F86" s="191" t="s">
        <v>87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P87+P92+P97+P102+P107</f>
        <v>0</v>
      </c>
      <c r="Q86" s="196"/>
      <c r="R86" s="197">
        <f>R87+R92+R97+R102+R107</f>
        <v>0</v>
      </c>
      <c r="S86" s="196"/>
      <c r="T86" s="198">
        <f>T87+T92+T97+T102+T107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147</v>
      </c>
      <c r="AT86" s="200" t="s">
        <v>74</v>
      </c>
      <c r="AU86" s="200" t="s">
        <v>75</v>
      </c>
      <c r="AY86" s="199" t="s">
        <v>128</v>
      </c>
      <c r="BK86" s="201">
        <f>BK87+BK92+BK97+BK102+BK107</f>
        <v>0</v>
      </c>
    </row>
    <row r="87" s="12" customFormat="1" ht="22.8" customHeight="1">
      <c r="A87" s="12"/>
      <c r="B87" s="188"/>
      <c r="C87" s="189"/>
      <c r="D87" s="190" t="s">
        <v>74</v>
      </c>
      <c r="E87" s="202" t="s">
        <v>633</v>
      </c>
      <c r="F87" s="202" t="s">
        <v>634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SUM(P88:P91)</f>
        <v>0</v>
      </c>
      <c r="Q87" s="196"/>
      <c r="R87" s="197">
        <f>SUM(R88:R91)</f>
        <v>0</v>
      </c>
      <c r="S87" s="196"/>
      <c r="T87" s="198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147</v>
      </c>
      <c r="AT87" s="200" t="s">
        <v>74</v>
      </c>
      <c r="AU87" s="200" t="s">
        <v>83</v>
      </c>
      <c r="AY87" s="199" t="s">
        <v>128</v>
      </c>
      <c r="BK87" s="201">
        <f>SUM(BK88:BK91)</f>
        <v>0</v>
      </c>
    </row>
    <row r="88" s="2" customFormat="1" ht="16.5" customHeight="1">
      <c r="A88" s="38"/>
      <c r="B88" s="39"/>
      <c r="C88" s="204" t="s">
        <v>83</v>
      </c>
      <c r="D88" s="204" t="s">
        <v>130</v>
      </c>
      <c r="E88" s="205" t="s">
        <v>635</v>
      </c>
      <c r="F88" s="206" t="s">
        <v>634</v>
      </c>
      <c r="G88" s="207" t="s">
        <v>636</v>
      </c>
      <c r="H88" s="208">
        <v>1</v>
      </c>
      <c r="I88" s="209"/>
      <c r="J88" s="210">
        <f>ROUND(I88*H88,2)</f>
        <v>0</v>
      </c>
      <c r="K88" s="206" t="s">
        <v>134</v>
      </c>
      <c r="L88" s="44"/>
      <c r="M88" s="211" t="s">
        <v>19</v>
      </c>
      <c r="N88" s="212" t="s">
        <v>46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637</v>
      </c>
      <c r="AT88" s="215" t="s">
        <v>130</v>
      </c>
      <c r="AU88" s="215" t="s">
        <v>85</v>
      </c>
      <c r="AY88" s="17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83</v>
      </c>
      <c r="BK88" s="216">
        <f>ROUND(I88*H88,2)</f>
        <v>0</v>
      </c>
      <c r="BL88" s="17" t="s">
        <v>637</v>
      </c>
      <c r="BM88" s="215" t="s">
        <v>638</v>
      </c>
    </row>
    <row r="89" s="2" customFormat="1">
      <c r="A89" s="38"/>
      <c r="B89" s="39"/>
      <c r="C89" s="40"/>
      <c r="D89" s="217" t="s">
        <v>137</v>
      </c>
      <c r="E89" s="40"/>
      <c r="F89" s="218" t="s">
        <v>639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137</v>
      </c>
      <c r="AU89" s="17" t="s">
        <v>85</v>
      </c>
    </row>
    <row r="90" s="13" customFormat="1">
      <c r="A90" s="13"/>
      <c r="B90" s="222"/>
      <c r="C90" s="223"/>
      <c r="D90" s="224" t="s">
        <v>139</v>
      </c>
      <c r="E90" s="225" t="s">
        <v>19</v>
      </c>
      <c r="F90" s="226" t="s">
        <v>83</v>
      </c>
      <c r="G90" s="223"/>
      <c r="H90" s="227">
        <v>1</v>
      </c>
      <c r="I90" s="228"/>
      <c r="J90" s="223"/>
      <c r="K90" s="223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139</v>
      </c>
      <c r="AU90" s="233" t="s">
        <v>85</v>
      </c>
      <c r="AV90" s="13" t="s">
        <v>85</v>
      </c>
      <c r="AW90" s="13" t="s">
        <v>35</v>
      </c>
      <c r="AX90" s="13" t="s">
        <v>75</v>
      </c>
      <c r="AY90" s="233" t="s">
        <v>128</v>
      </c>
    </row>
    <row r="91" s="14" customFormat="1">
      <c r="A91" s="14"/>
      <c r="B91" s="234"/>
      <c r="C91" s="235"/>
      <c r="D91" s="224" t="s">
        <v>139</v>
      </c>
      <c r="E91" s="236" t="s">
        <v>19</v>
      </c>
      <c r="F91" s="237" t="s">
        <v>141</v>
      </c>
      <c r="G91" s="235"/>
      <c r="H91" s="238">
        <v>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139</v>
      </c>
      <c r="AU91" s="244" t="s">
        <v>85</v>
      </c>
      <c r="AV91" s="14" t="s">
        <v>135</v>
      </c>
      <c r="AW91" s="14" t="s">
        <v>35</v>
      </c>
      <c r="AX91" s="14" t="s">
        <v>83</v>
      </c>
      <c r="AY91" s="244" t="s">
        <v>128</v>
      </c>
    </row>
    <row r="92" s="12" customFormat="1" ht="22.8" customHeight="1">
      <c r="A92" s="12"/>
      <c r="B92" s="188"/>
      <c r="C92" s="189"/>
      <c r="D92" s="190" t="s">
        <v>74</v>
      </c>
      <c r="E92" s="202" t="s">
        <v>640</v>
      </c>
      <c r="F92" s="202" t="s">
        <v>641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SUM(P93:P96)</f>
        <v>0</v>
      </c>
      <c r="Q92" s="196"/>
      <c r="R92" s="197">
        <f>SUM(R93:R96)</f>
        <v>0</v>
      </c>
      <c r="S92" s="196"/>
      <c r="T92" s="198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147</v>
      </c>
      <c r="AT92" s="200" t="s">
        <v>74</v>
      </c>
      <c r="AU92" s="200" t="s">
        <v>83</v>
      </c>
      <c r="AY92" s="199" t="s">
        <v>128</v>
      </c>
      <c r="BK92" s="201">
        <f>SUM(BK93:BK96)</f>
        <v>0</v>
      </c>
    </row>
    <row r="93" s="2" customFormat="1" ht="16.5" customHeight="1">
      <c r="A93" s="38"/>
      <c r="B93" s="39"/>
      <c r="C93" s="204" t="s">
        <v>85</v>
      </c>
      <c r="D93" s="204" t="s">
        <v>130</v>
      </c>
      <c r="E93" s="205" t="s">
        <v>642</v>
      </c>
      <c r="F93" s="206" t="s">
        <v>641</v>
      </c>
      <c r="G93" s="207" t="s">
        <v>636</v>
      </c>
      <c r="H93" s="208">
        <v>1</v>
      </c>
      <c r="I93" s="209"/>
      <c r="J93" s="210">
        <f>ROUND(I93*H93,2)</f>
        <v>0</v>
      </c>
      <c r="K93" s="206" t="s">
        <v>134</v>
      </c>
      <c r="L93" s="44"/>
      <c r="M93" s="211" t="s">
        <v>19</v>
      </c>
      <c r="N93" s="212" t="s">
        <v>46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637</v>
      </c>
      <c r="AT93" s="215" t="s">
        <v>130</v>
      </c>
      <c r="AU93" s="215" t="s">
        <v>85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83</v>
      </c>
      <c r="BK93" s="216">
        <f>ROUND(I93*H93,2)</f>
        <v>0</v>
      </c>
      <c r="BL93" s="17" t="s">
        <v>637</v>
      </c>
      <c r="BM93" s="215" t="s">
        <v>643</v>
      </c>
    </row>
    <row r="94" s="2" customFormat="1">
      <c r="A94" s="38"/>
      <c r="B94" s="39"/>
      <c r="C94" s="40"/>
      <c r="D94" s="217" t="s">
        <v>137</v>
      </c>
      <c r="E94" s="40"/>
      <c r="F94" s="218" t="s">
        <v>644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85</v>
      </c>
    </row>
    <row r="95" s="13" customFormat="1">
      <c r="A95" s="13"/>
      <c r="B95" s="222"/>
      <c r="C95" s="223"/>
      <c r="D95" s="224" t="s">
        <v>139</v>
      </c>
      <c r="E95" s="225" t="s">
        <v>19</v>
      </c>
      <c r="F95" s="226" t="s">
        <v>83</v>
      </c>
      <c r="G95" s="223"/>
      <c r="H95" s="227">
        <v>1</v>
      </c>
      <c r="I95" s="228"/>
      <c r="J95" s="223"/>
      <c r="K95" s="223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139</v>
      </c>
      <c r="AU95" s="233" t="s">
        <v>85</v>
      </c>
      <c r="AV95" s="13" t="s">
        <v>85</v>
      </c>
      <c r="AW95" s="13" t="s">
        <v>35</v>
      </c>
      <c r="AX95" s="13" t="s">
        <v>75</v>
      </c>
      <c r="AY95" s="233" t="s">
        <v>128</v>
      </c>
    </row>
    <row r="96" s="14" customFormat="1">
      <c r="A96" s="14"/>
      <c r="B96" s="234"/>
      <c r="C96" s="235"/>
      <c r="D96" s="224" t="s">
        <v>139</v>
      </c>
      <c r="E96" s="236" t="s">
        <v>19</v>
      </c>
      <c r="F96" s="237" t="s">
        <v>141</v>
      </c>
      <c r="G96" s="235"/>
      <c r="H96" s="238">
        <v>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139</v>
      </c>
      <c r="AU96" s="244" t="s">
        <v>85</v>
      </c>
      <c r="AV96" s="14" t="s">
        <v>135</v>
      </c>
      <c r="AW96" s="14" t="s">
        <v>35</v>
      </c>
      <c r="AX96" s="14" t="s">
        <v>83</v>
      </c>
      <c r="AY96" s="244" t="s">
        <v>128</v>
      </c>
    </row>
    <row r="97" s="12" customFormat="1" ht="22.8" customHeight="1">
      <c r="A97" s="12"/>
      <c r="B97" s="188"/>
      <c r="C97" s="189"/>
      <c r="D97" s="190" t="s">
        <v>74</v>
      </c>
      <c r="E97" s="202" t="s">
        <v>645</v>
      </c>
      <c r="F97" s="202" t="s">
        <v>646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SUM(P98:P101)</f>
        <v>0</v>
      </c>
      <c r="Q97" s="196"/>
      <c r="R97" s="197">
        <f>SUM(R98:R101)</f>
        <v>0</v>
      </c>
      <c r="S97" s="196"/>
      <c r="T97" s="198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147</v>
      </c>
      <c r="AT97" s="200" t="s">
        <v>74</v>
      </c>
      <c r="AU97" s="200" t="s">
        <v>83</v>
      </c>
      <c r="AY97" s="199" t="s">
        <v>128</v>
      </c>
      <c r="BK97" s="201">
        <f>SUM(BK98:BK101)</f>
        <v>0</v>
      </c>
    </row>
    <row r="98" s="2" customFormat="1" ht="16.5" customHeight="1">
      <c r="A98" s="38"/>
      <c r="B98" s="39"/>
      <c r="C98" s="204" t="s">
        <v>148</v>
      </c>
      <c r="D98" s="204" t="s">
        <v>130</v>
      </c>
      <c r="E98" s="205" t="s">
        <v>647</v>
      </c>
      <c r="F98" s="206" t="s">
        <v>646</v>
      </c>
      <c r="G98" s="207" t="s">
        <v>636</v>
      </c>
      <c r="H98" s="208">
        <v>1</v>
      </c>
      <c r="I98" s="209"/>
      <c r="J98" s="210">
        <f>ROUND(I98*H98,2)</f>
        <v>0</v>
      </c>
      <c r="K98" s="206" t="s">
        <v>134</v>
      </c>
      <c r="L98" s="44"/>
      <c r="M98" s="211" t="s">
        <v>19</v>
      </c>
      <c r="N98" s="212" t="s">
        <v>46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637</v>
      </c>
      <c r="AT98" s="215" t="s">
        <v>130</v>
      </c>
      <c r="AU98" s="215" t="s">
        <v>85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83</v>
      </c>
      <c r="BK98" s="216">
        <f>ROUND(I98*H98,2)</f>
        <v>0</v>
      </c>
      <c r="BL98" s="17" t="s">
        <v>637</v>
      </c>
      <c r="BM98" s="215" t="s">
        <v>648</v>
      </c>
    </row>
    <row r="99" s="2" customFormat="1">
      <c r="A99" s="38"/>
      <c r="B99" s="39"/>
      <c r="C99" s="40"/>
      <c r="D99" s="217" t="s">
        <v>137</v>
      </c>
      <c r="E99" s="40"/>
      <c r="F99" s="218" t="s">
        <v>649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137</v>
      </c>
      <c r="AU99" s="17" t="s">
        <v>85</v>
      </c>
    </row>
    <row r="100" s="13" customFormat="1">
      <c r="A100" s="13"/>
      <c r="B100" s="222"/>
      <c r="C100" s="223"/>
      <c r="D100" s="224" t="s">
        <v>139</v>
      </c>
      <c r="E100" s="225" t="s">
        <v>19</v>
      </c>
      <c r="F100" s="226" t="s">
        <v>83</v>
      </c>
      <c r="G100" s="223"/>
      <c r="H100" s="227">
        <v>1</v>
      </c>
      <c r="I100" s="228"/>
      <c r="J100" s="223"/>
      <c r="K100" s="223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139</v>
      </c>
      <c r="AU100" s="233" t="s">
        <v>85</v>
      </c>
      <c r="AV100" s="13" t="s">
        <v>85</v>
      </c>
      <c r="AW100" s="13" t="s">
        <v>35</v>
      </c>
      <c r="AX100" s="13" t="s">
        <v>75</v>
      </c>
      <c r="AY100" s="233" t="s">
        <v>128</v>
      </c>
    </row>
    <row r="101" s="14" customFormat="1">
      <c r="A101" s="14"/>
      <c r="B101" s="234"/>
      <c r="C101" s="235"/>
      <c r="D101" s="224" t="s">
        <v>139</v>
      </c>
      <c r="E101" s="236" t="s">
        <v>19</v>
      </c>
      <c r="F101" s="237" t="s">
        <v>141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139</v>
      </c>
      <c r="AU101" s="244" t="s">
        <v>85</v>
      </c>
      <c r="AV101" s="14" t="s">
        <v>135</v>
      </c>
      <c r="AW101" s="14" t="s">
        <v>35</v>
      </c>
      <c r="AX101" s="14" t="s">
        <v>83</v>
      </c>
      <c r="AY101" s="244" t="s">
        <v>128</v>
      </c>
    </row>
    <row r="102" s="12" customFormat="1" ht="22.8" customHeight="1">
      <c r="A102" s="12"/>
      <c r="B102" s="188"/>
      <c r="C102" s="189"/>
      <c r="D102" s="190" t="s">
        <v>74</v>
      </c>
      <c r="E102" s="202" t="s">
        <v>650</v>
      </c>
      <c r="F102" s="202" t="s">
        <v>651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SUM(P103:P106)</f>
        <v>0</v>
      </c>
      <c r="Q102" s="196"/>
      <c r="R102" s="197">
        <f>SUM(R103:R106)</f>
        <v>0</v>
      </c>
      <c r="S102" s="196"/>
      <c r="T102" s="198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147</v>
      </c>
      <c r="AT102" s="200" t="s">
        <v>74</v>
      </c>
      <c r="AU102" s="200" t="s">
        <v>83</v>
      </c>
      <c r="AY102" s="199" t="s">
        <v>128</v>
      </c>
      <c r="BK102" s="201">
        <f>SUM(BK103:BK106)</f>
        <v>0</v>
      </c>
    </row>
    <row r="103" s="2" customFormat="1" ht="16.5" customHeight="1">
      <c r="A103" s="38"/>
      <c r="B103" s="39"/>
      <c r="C103" s="204" t="s">
        <v>135</v>
      </c>
      <c r="D103" s="204" t="s">
        <v>130</v>
      </c>
      <c r="E103" s="205" t="s">
        <v>652</v>
      </c>
      <c r="F103" s="206" t="s">
        <v>651</v>
      </c>
      <c r="G103" s="207" t="s">
        <v>636</v>
      </c>
      <c r="H103" s="208">
        <v>1</v>
      </c>
      <c r="I103" s="209"/>
      <c r="J103" s="210">
        <f>ROUND(I103*H103,2)</f>
        <v>0</v>
      </c>
      <c r="K103" s="206" t="s">
        <v>134</v>
      </c>
      <c r="L103" s="44"/>
      <c r="M103" s="211" t="s">
        <v>19</v>
      </c>
      <c r="N103" s="212" t="s">
        <v>46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637</v>
      </c>
      <c r="AT103" s="215" t="s">
        <v>130</v>
      </c>
      <c r="AU103" s="215" t="s">
        <v>85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83</v>
      </c>
      <c r="BK103" s="216">
        <f>ROUND(I103*H103,2)</f>
        <v>0</v>
      </c>
      <c r="BL103" s="17" t="s">
        <v>637</v>
      </c>
      <c r="BM103" s="215" t="s">
        <v>653</v>
      </c>
    </row>
    <row r="104" s="2" customFormat="1">
      <c r="A104" s="38"/>
      <c r="B104" s="39"/>
      <c r="C104" s="40"/>
      <c r="D104" s="217" t="s">
        <v>137</v>
      </c>
      <c r="E104" s="40"/>
      <c r="F104" s="218" t="s">
        <v>654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137</v>
      </c>
      <c r="AU104" s="17" t="s">
        <v>85</v>
      </c>
    </row>
    <row r="105" s="13" customFormat="1">
      <c r="A105" s="13"/>
      <c r="B105" s="222"/>
      <c r="C105" s="223"/>
      <c r="D105" s="224" t="s">
        <v>139</v>
      </c>
      <c r="E105" s="225" t="s">
        <v>19</v>
      </c>
      <c r="F105" s="226" t="s">
        <v>83</v>
      </c>
      <c r="G105" s="223"/>
      <c r="H105" s="227">
        <v>1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139</v>
      </c>
      <c r="AU105" s="233" t="s">
        <v>85</v>
      </c>
      <c r="AV105" s="13" t="s">
        <v>85</v>
      </c>
      <c r="AW105" s="13" t="s">
        <v>35</v>
      </c>
      <c r="AX105" s="13" t="s">
        <v>75</v>
      </c>
      <c r="AY105" s="233" t="s">
        <v>128</v>
      </c>
    </row>
    <row r="106" s="14" customFormat="1">
      <c r="A106" s="14"/>
      <c r="B106" s="234"/>
      <c r="C106" s="235"/>
      <c r="D106" s="224" t="s">
        <v>139</v>
      </c>
      <c r="E106" s="236" t="s">
        <v>19</v>
      </c>
      <c r="F106" s="237" t="s">
        <v>141</v>
      </c>
      <c r="G106" s="235"/>
      <c r="H106" s="238">
        <v>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139</v>
      </c>
      <c r="AU106" s="244" t="s">
        <v>85</v>
      </c>
      <c r="AV106" s="14" t="s">
        <v>135</v>
      </c>
      <c r="AW106" s="14" t="s">
        <v>35</v>
      </c>
      <c r="AX106" s="14" t="s">
        <v>83</v>
      </c>
      <c r="AY106" s="244" t="s">
        <v>128</v>
      </c>
    </row>
    <row r="107" s="12" customFormat="1" ht="22.8" customHeight="1">
      <c r="A107" s="12"/>
      <c r="B107" s="188"/>
      <c r="C107" s="189"/>
      <c r="D107" s="190" t="s">
        <v>74</v>
      </c>
      <c r="E107" s="202" t="s">
        <v>655</v>
      </c>
      <c r="F107" s="202" t="s">
        <v>656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SUM(P108:P111)</f>
        <v>0</v>
      </c>
      <c r="Q107" s="196"/>
      <c r="R107" s="197">
        <f>SUM(R108:R111)</f>
        <v>0</v>
      </c>
      <c r="S107" s="196"/>
      <c r="T107" s="198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147</v>
      </c>
      <c r="AT107" s="200" t="s">
        <v>74</v>
      </c>
      <c r="AU107" s="200" t="s">
        <v>83</v>
      </c>
      <c r="AY107" s="199" t="s">
        <v>128</v>
      </c>
      <c r="BK107" s="201">
        <f>SUM(BK108:BK111)</f>
        <v>0</v>
      </c>
    </row>
    <row r="108" s="2" customFormat="1" ht="16.5" customHeight="1">
      <c r="A108" s="38"/>
      <c r="B108" s="39"/>
      <c r="C108" s="204" t="s">
        <v>147</v>
      </c>
      <c r="D108" s="204" t="s">
        <v>130</v>
      </c>
      <c r="E108" s="205" t="s">
        <v>657</v>
      </c>
      <c r="F108" s="206" t="s">
        <v>656</v>
      </c>
      <c r="G108" s="207" t="s">
        <v>636</v>
      </c>
      <c r="H108" s="208">
        <v>1</v>
      </c>
      <c r="I108" s="209"/>
      <c r="J108" s="210">
        <f>ROUND(I108*H108,2)</f>
        <v>0</v>
      </c>
      <c r="K108" s="206" t="s">
        <v>134</v>
      </c>
      <c r="L108" s="44"/>
      <c r="M108" s="211" t="s">
        <v>19</v>
      </c>
      <c r="N108" s="212" t="s">
        <v>46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637</v>
      </c>
      <c r="AT108" s="215" t="s">
        <v>130</v>
      </c>
      <c r="AU108" s="215" t="s">
        <v>85</v>
      </c>
      <c r="AY108" s="17" t="s">
        <v>128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83</v>
      </c>
      <c r="BK108" s="216">
        <f>ROUND(I108*H108,2)</f>
        <v>0</v>
      </c>
      <c r="BL108" s="17" t="s">
        <v>637</v>
      </c>
      <c r="BM108" s="215" t="s">
        <v>658</v>
      </c>
    </row>
    <row r="109" s="2" customFormat="1">
      <c r="A109" s="38"/>
      <c r="B109" s="39"/>
      <c r="C109" s="40"/>
      <c r="D109" s="217" t="s">
        <v>137</v>
      </c>
      <c r="E109" s="40"/>
      <c r="F109" s="218" t="s">
        <v>659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137</v>
      </c>
      <c r="AU109" s="17" t="s">
        <v>85</v>
      </c>
    </row>
    <row r="110" s="13" customFormat="1">
      <c r="A110" s="13"/>
      <c r="B110" s="222"/>
      <c r="C110" s="223"/>
      <c r="D110" s="224" t="s">
        <v>139</v>
      </c>
      <c r="E110" s="225" t="s">
        <v>19</v>
      </c>
      <c r="F110" s="226" t="s">
        <v>83</v>
      </c>
      <c r="G110" s="223"/>
      <c r="H110" s="227">
        <v>1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139</v>
      </c>
      <c r="AU110" s="233" t="s">
        <v>85</v>
      </c>
      <c r="AV110" s="13" t="s">
        <v>85</v>
      </c>
      <c r="AW110" s="13" t="s">
        <v>35</v>
      </c>
      <c r="AX110" s="13" t="s">
        <v>75</v>
      </c>
      <c r="AY110" s="233" t="s">
        <v>128</v>
      </c>
    </row>
    <row r="111" s="14" customFormat="1">
      <c r="A111" s="14"/>
      <c r="B111" s="234"/>
      <c r="C111" s="235"/>
      <c r="D111" s="224" t="s">
        <v>139</v>
      </c>
      <c r="E111" s="236" t="s">
        <v>19</v>
      </c>
      <c r="F111" s="237" t="s">
        <v>141</v>
      </c>
      <c r="G111" s="235"/>
      <c r="H111" s="238">
        <v>1</v>
      </c>
      <c r="I111" s="239"/>
      <c r="J111" s="235"/>
      <c r="K111" s="235"/>
      <c r="L111" s="240"/>
      <c r="M111" s="256"/>
      <c r="N111" s="257"/>
      <c r="O111" s="257"/>
      <c r="P111" s="257"/>
      <c r="Q111" s="257"/>
      <c r="R111" s="257"/>
      <c r="S111" s="257"/>
      <c r="T111" s="25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139</v>
      </c>
      <c r="AU111" s="244" t="s">
        <v>85</v>
      </c>
      <c r="AV111" s="14" t="s">
        <v>135</v>
      </c>
      <c r="AW111" s="14" t="s">
        <v>35</v>
      </c>
      <c r="AX111" s="14" t="s">
        <v>83</v>
      </c>
      <c r="AY111" s="244" t="s">
        <v>128</v>
      </c>
    </row>
    <row r="112" s="2" customFormat="1" ht="6.96" customHeight="1">
      <c r="A112" s="38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44"/>
      <c r="M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</sheetData>
  <sheetProtection sheet="1" autoFilter="0" formatColumns="0" formatRows="0" objects="1" scenarios="1" spinCount="100000" saltValue="hL8nNTTzSV8bIlW134mTLrU8RHRESQNhceugq/iiWfTI5/zvNfBFwkUeXX5a0jvy84QSfawKxTrIfuYuaLT1pQ==" hashValue="SZwRXsCyE9BbdagNQDggCiO1TslMB+/4lvsEvxXFPxCM6bnpYggoD3WW3sybolg0JNqw4BxGrmVLSjDzC1o72A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010001000"/>
    <hyperlink ref="F94" r:id="rId2" display="https://podminky.urs.cz/item/CS_URS_2023_02/020001000"/>
    <hyperlink ref="F99" r:id="rId3" display="https://podminky.urs.cz/item/CS_URS_2023_02/030001000"/>
    <hyperlink ref="F104" r:id="rId4" display="https://podminky.urs.cz/item/CS_URS_2023_02/040001000"/>
    <hyperlink ref="F109" r:id="rId5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5" customFormat="1" ht="45" customHeight="1">
      <c r="B3" s="263"/>
      <c r="C3" s="264" t="s">
        <v>660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661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662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663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664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665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666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667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668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669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670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82</v>
      </c>
      <c r="F18" s="270" t="s">
        <v>671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672</v>
      </c>
      <c r="F19" s="270" t="s">
        <v>673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674</v>
      </c>
      <c r="F20" s="270" t="s">
        <v>675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676</v>
      </c>
      <c r="F21" s="270" t="s">
        <v>677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678</v>
      </c>
      <c r="F22" s="270" t="s">
        <v>679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680</v>
      </c>
      <c r="F23" s="270" t="s">
        <v>681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682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683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684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685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686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687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688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689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690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114</v>
      </c>
      <c r="F36" s="270"/>
      <c r="G36" s="270" t="s">
        <v>691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692</v>
      </c>
      <c r="F37" s="270"/>
      <c r="G37" s="270" t="s">
        <v>693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56</v>
      </c>
      <c r="F38" s="270"/>
      <c r="G38" s="270" t="s">
        <v>694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57</v>
      </c>
      <c r="F39" s="270"/>
      <c r="G39" s="270" t="s">
        <v>695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115</v>
      </c>
      <c r="F40" s="270"/>
      <c r="G40" s="270" t="s">
        <v>696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116</v>
      </c>
      <c r="F41" s="270"/>
      <c r="G41" s="270" t="s">
        <v>697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698</v>
      </c>
      <c r="F42" s="270"/>
      <c r="G42" s="270" t="s">
        <v>699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700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701</v>
      </c>
      <c r="F44" s="270"/>
      <c r="G44" s="270" t="s">
        <v>702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118</v>
      </c>
      <c r="F45" s="270"/>
      <c r="G45" s="270" t="s">
        <v>703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704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705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706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707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708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709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710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711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712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713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714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715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716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717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718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719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720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721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722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723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724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725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726</v>
      </c>
      <c r="D76" s="288"/>
      <c r="E76" s="288"/>
      <c r="F76" s="288" t="s">
        <v>727</v>
      </c>
      <c r="G76" s="289"/>
      <c r="H76" s="288" t="s">
        <v>57</v>
      </c>
      <c r="I76" s="288" t="s">
        <v>60</v>
      </c>
      <c r="J76" s="288" t="s">
        <v>728</v>
      </c>
      <c r="K76" s="287"/>
    </row>
    <row r="77" s="1" customFormat="1" ht="17.25" customHeight="1">
      <c r="B77" s="285"/>
      <c r="C77" s="290" t="s">
        <v>729</v>
      </c>
      <c r="D77" s="290"/>
      <c r="E77" s="290"/>
      <c r="F77" s="291" t="s">
        <v>730</v>
      </c>
      <c r="G77" s="292"/>
      <c r="H77" s="290"/>
      <c r="I77" s="290"/>
      <c r="J77" s="290" t="s">
        <v>731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56</v>
      </c>
      <c r="D79" s="295"/>
      <c r="E79" s="295"/>
      <c r="F79" s="296" t="s">
        <v>732</v>
      </c>
      <c r="G79" s="297"/>
      <c r="H79" s="273" t="s">
        <v>733</v>
      </c>
      <c r="I79" s="273" t="s">
        <v>734</v>
      </c>
      <c r="J79" s="273">
        <v>20</v>
      </c>
      <c r="K79" s="287"/>
    </row>
    <row r="80" s="1" customFormat="1" ht="15" customHeight="1">
      <c r="B80" s="285"/>
      <c r="C80" s="273" t="s">
        <v>735</v>
      </c>
      <c r="D80" s="273"/>
      <c r="E80" s="273"/>
      <c r="F80" s="296" t="s">
        <v>732</v>
      </c>
      <c r="G80" s="297"/>
      <c r="H80" s="273" t="s">
        <v>736</v>
      </c>
      <c r="I80" s="273" t="s">
        <v>734</v>
      </c>
      <c r="J80" s="273">
        <v>120</v>
      </c>
      <c r="K80" s="287"/>
    </row>
    <row r="81" s="1" customFormat="1" ht="15" customHeight="1">
      <c r="B81" s="298"/>
      <c r="C81" s="273" t="s">
        <v>737</v>
      </c>
      <c r="D81" s="273"/>
      <c r="E81" s="273"/>
      <c r="F81" s="296" t="s">
        <v>738</v>
      </c>
      <c r="G81" s="297"/>
      <c r="H81" s="273" t="s">
        <v>739</v>
      </c>
      <c r="I81" s="273" t="s">
        <v>734</v>
      </c>
      <c r="J81" s="273">
        <v>50</v>
      </c>
      <c r="K81" s="287"/>
    </row>
    <row r="82" s="1" customFormat="1" ht="15" customHeight="1">
      <c r="B82" s="298"/>
      <c r="C82" s="273" t="s">
        <v>740</v>
      </c>
      <c r="D82" s="273"/>
      <c r="E82" s="273"/>
      <c r="F82" s="296" t="s">
        <v>732</v>
      </c>
      <c r="G82" s="297"/>
      <c r="H82" s="273" t="s">
        <v>741</v>
      </c>
      <c r="I82" s="273" t="s">
        <v>742</v>
      </c>
      <c r="J82" s="273"/>
      <c r="K82" s="287"/>
    </row>
    <row r="83" s="1" customFormat="1" ht="15" customHeight="1">
      <c r="B83" s="298"/>
      <c r="C83" s="299" t="s">
        <v>743</v>
      </c>
      <c r="D83" s="299"/>
      <c r="E83" s="299"/>
      <c r="F83" s="300" t="s">
        <v>738</v>
      </c>
      <c r="G83" s="299"/>
      <c r="H83" s="299" t="s">
        <v>744</v>
      </c>
      <c r="I83" s="299" t="s">
        <v>734</v>
      </c>
      <c r="J83" s="299">
        <v>15</v>
      </c>
      <c r="K83" s="287"/>
    </row>
    <row r="84" s="1" customFormat="1" ht="15" customHeight="1">
      <c r="B84" s="298"/>
      <c r="C84" s="299" t="s">
        <v>745</v>
      </c>
      <c r="D84" s="299"/>
      <c r="E84" s="299"/>
      <c r="F84" s="300" t="s">
        <v>738</v>
      </c>
      <c r="G84" s="299"/>
      <c r="H84" s="299" t="s">
        <v>746</v>
      </c>
      <c r="I84" s="299" t="s">
        <v>734</v>
      </c>
      <c r="J84" s="299">
        <v>15</v>
      </c>
      <c r="K84" s="287"/>
    </row>
    <row r="85" s="1" customFormat="1" ht="15" customHeight="1">
      <c r="B85" s="298"/>
      <c r="C85" s="299" t="s">
        <v>747</v>
      </c>
      <c r="D85" s="299"/>
      <c r="E85" s="299"/>
      <c r="F85" s="300" t="s">
        <v>738</v>
      </c>
      <c r="G85" s="299"/>
      <c r="H85" s="299" t="s">
        <v>748</v>
      </c>
      <c r="I85" s="299" t="s">
        <v>734</v>
      </c>
      <c r="J85" s="299">
        <v>20</v>
      </c>
      <c r="K85" s="287"/>
    </row>
    <row r="86" s="1" customFormat="1" ht="15" customHeight="1">
      <c r="B86" s="298"/>
      <c r="C86" s="299" t="s">
        <v>749</v>
      </c>
      <c r="D86" s="299"/>
      <c r="E86" s="299"/>
      <c r="F86" s="300" t="s">
        <v>738</v>
      </c>
      <c r="G86" s="299"/>
      <c r="H86" s="299" t="s">
        <v>750</v>
      </c>
      <c r="I86" s="299" t="s">
        <v>734</v>
      </c>
      <c r="J86" s="299">
        <v>20</v>
      </c>
      <c r="K86" s="287"/>
    </row>
    <row r="87" s="1" customFormat="1" ht="15" customHeight="1">
      <c r="B87" s="298"/>
      <c r="C87" s="273" t="s">
        <v>751</v>
      </c>
      <c r="D87" s="273"/>
      <c r="E87" s="273"/>
      <c r="F87" s="296" t="s">
        <v>738</v>
      </c>
      <c r="G87" s="297"/>
      <c r="H87" s="273" t="s">
        <v>752</v>
      </c>
      <c r="I87" s="273" t="s">
        <v>734</v>
      </c>
      <c r="J87" s="273">
        <v>50</v>
      </c>
      <c r="K87" s="287"/>
    </row>
    <row r="88" s="1" customFormat="1" ht="15" customHeight="1">
      <c r="B88" s="298"/>
      <c r="C88" s="273" t="s">
        <v>753</v>
      </c>
      <c r="D88" s="273"/>
      <c r="E88" s="273"/>
      <c r="F88" s="296" t="s">
        <v>738</v>
      </c>
      <c r="G88" s="297"/>
      <c r="H88" s="273" t="s">
        <v>754</v>
      </c>
      <c r="I88" s="273" t="s">
        <v>734</v>
      </c>
      <c r="J88" s="273">
        <v>20</v>
      </c>
      <c r="K88" s="287"/>
    </row>
    <row r="89" s="1" customFormat="1" ht="15" customHeight="1">
      <c r="B89" s="298"/>
      <c r="C89" s="273" t="s">
        <v>755</v>
      </c>
      <c r="D89" s="273"/>
      <c r="E89" s="273"/>
      <c r="F89" s="296" t="s">
        <v>738</v>
      </c>
      <c r="G89" s="297"/>
      <c r="H89" s="273" t="s">
        <v>756</v>
      </c>
      <c r="I89" s="273" t="s">
        <v>734</v>
      </c>
      <c r="J89" s="273">
        <v>20</v>
      </c>
      <c r="K89" s="287"/>
    </row>
    <row r="90" s="1" customFormat="1" ht="15" customHeight="1">
      <c r="B90" s="298"/>
      <c r="C90" s="273" t="s">
        <v>757</v>
      </c>
      <c r="D90" s="273"/>
      <c r="E90" s="273"/>
      <c r="F90" s="296" t="s">
        <v>738</v>
      </c>
      <c r="G90" s="297"/>
      <c r="H90" s="273" t="s">
        <v>758</v>
      </c>
      <c r="I90" s="273" t="s">
        <v>734</v>
      </c>
      <c r="J90" s="273">
        <v>50</v>
      </c>
      <c r="K90" s="287"/>
    </row>
    <row r="91" s="1" customFormat="1" ht="15" customHeight="1">
      <c r="B91" s="298"/>
      <c r="C91" s="273" t="s">
        <v>759</v>
      </c>
      <c r="D91" s="273"/>
      <c r="E91" s="273"/>
      <c r="F91" s="296" t="s">
        <v>738</v>
      </c>
      <c r="G91" s="297"/>
      <c r="H91" s="273" t="s">
        <v>759</v>
      </c>
      <c r="I91" s="273" t="s">
        <v>734</v>
      </c>
      <c r="J91" s="273">
        <v>50</v>
      </c>
      <c r="K91" s="287"/>
    </row>
    <row r="92" s="1" customFormat="1" ht="15" customHeight="1">
      <c r="B92" s="298"/>
      <c r="C92" s="273" t="s">
        <v>760</v>
      </c>
      <c r="D92" s="273"/>
      <c r="E92" s="273"/>
      <c r="F92" s="296" t="s">
        <v>738</v>
      </c>
      <c r="G92" s="297"/>
      <c r="H92" s="273" t="s">
        <v>761</v>
      </c>
      <c r="I92" s="273" t="s">
        <v>734</v>
      </c>
      <c r="J92" s="273">
        <v>255</v>
      </c>
      <c r="K92" s="287"/>
    </row>
    <row r="93" s="1" customFormat="1" ht="15" customHeight="1">
      <c r="B93" s="298"/>
      <c r="C93" s="273" t="s">
        <v>762</v>
      </c>
      <c r="D93" s="273"/>
      <c r="E93" s="273"/>
      <c r="F93" s="296" t="s">
        <v>732</v>
      </c>
      <c r="G93" s="297"/>
      <c r="H93" s="273" t="s">
        <v>763</v>
      </c>
      <c r="I93" s="273" t="s">
        <v>764</v>
      </c>
      <c r="J93" s="273"/>
      <c r="K93" s="287"/>
    </row>
    <row r="94" s="1" customFormat="1" ht="15" customHeight="1">
      <c r="B94" s="298"/>
      <c r="C94" s="273" t="s">
        <v>765</v>
      </c>
      <c r="D94" s="273"/>
      <c r="E94" s="273"/>
      <c r="F94" s="296" t="s">
        <v>732</v>
      </c>
      <c r="G94" s="297"/>
      <c r="H94" s="273" t="s">
        <v>766</v>
      </c>
      <c r="I94" s="273" t="s">
        <v>767</v>
      </c>
      <c r="J94" s="273"/>
      <c r="K94" s="287"/>
    </row>
    <row r="95" s="1" customFormat="1" ht="15" customHeight="1">
      <c r="B95" s="298"/>
      <c r="C95" s="273" t="s">
        <v>768</v>
      </c>
      <c r="D95" s="273"/>
      <c r="E95" s="273"/>
      <c r="F95" s="296" t="s">
        <v>732</v>
      </c>
      <c r="G95" s="297"/>
      <c r="H95" s="273" t="s">
        <v>768</v>
      </c>
      <c r="I95" s="273" t="s">
        <v>767</v>
      </c>
      <c r="J95" s="273"/>
      <c r="K95" s="287"/>
    </row>
    <row r="96" s="1" customFormat="1" ht="15" customHeight="1">
      <c r="B96" s="298"/>
      <c r="C96" s="273" t="s">
        <v>41</v>
      </c>
      <c r="D96" s="273"/>
      <c r="E96" s="273"/>
      <c r="F96" s="296" t="s">
        <v>732</v>
      </c>
      <c r="G96" s="297"/>
      <c r="H96" s="273" t="s">
        <v>769</v>
      </c>
      <c r="I96" s="273" t="s">
        <v>767</v>
      </c>
      <c r="J96" s="273"/>
      <c r="K96" s="287"/>
    </row>
    <row r="97" s="1" customFormat="1" ht="15" customHeight="1">
      <c r="B97" s="298"/>
      <c r="C97" s="273" t="s">
        <v>51</v>
      </c>
      <c r="D97" s="273"/>
      <c r="E97" s="273"/>
      <c r="F97" s="296" t="s">
        <v>732</v>
      </c>
      <c r="G97" s="297"/>
      <c r="H97" s="273" t="s">
        <v>770</v>
      </c>
      <c r="I97" s="273" t="s">
        <v>767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771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726</v>
      </c>
      <c r="D103" s="288"/>
      <c r="E103" s="288"/>
      <c r="F103" s="288" t="s">
        <v>727</v>
      </c>
      <c r="G103" s="289"/>
      <c r="H103" s="288" t="s">
        <v>57</v>
      </c>
      <c r="I103" s="288" t="s">
        <v>60</v>
      </c>
      <c r="J103" s="288" t="s">
        <v>728</v>
      </c>
      <c r="K103" s="287"/>
    </row>
    <row r="104" s="1" customFormat="1" ht="17.25" customHeight="1">
      <c r="B104" s="285"/>
      <c r="C104" s="290" t="s">
        <v>729</v>
      </c>
      <c r="D104" s="290"/>
      <c r="E104" s="290"/>
      <c r="F104" s="291" t="s">
        <v>730</v>
      </c>
      <c r="G104" s="292"/>
      <c r="H104" s="290"/>
      <c r="I104" s="290"/>
      <c r="J104" s="290" t="s">
        <v>731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56</v>
      </c>
      <c r="D106" s="295"/>
      <c r="E106" s="295"/>
      <c r="F106" s="296" t="s">
        <v>732</v>
      </c>
      <c r="G106" s="273"/>
      <c r="H106" s="273" t="s">
        <v>772</v>
      </c>
      <c r="I106" s="273" t="s">
        <v>734</v>
      </c>
      <c r="J106" s="273">
        <v>20</v>
      </c>
      <c r="K106" s="287"/>
    </row>
    <row r="107" s="1" customFormat="1" ht="15" customHeight="1">
      <c r="B107" s="285"/>
      <c r="C107" s="273" t="s">
        <v>735</v>
      </c>
      <c r="D107" s="273"/>
      <c r="E107" s="273"/>
      <c r="F107" s="296" t="s">
        <v>732</v>
      </c>
      <c r="G107" s="273"/>
      <c r="H107" s="273" t="s">
        <v>772</v>
      </c>
      <c r="I107" s="273" t="s">
        <v>734</v>
      </c>
      <c r="J107" s="273">
        <v>120</v>
      </c>
      <c r="K107" s="287"/>
    </row>
    <row r="108" s="1" customFormat="1" ht="15" customHeight="1">
      <c r="B108" s="298"/>
      <c r="C108" s="273" t="s">
        <v>737</v>
      </c>
      <c r="D108" s="273"/>
      <c r="E108" s="273"/>
      <c r="F108" s="296" t="s">
        <v>738</v>
      </c>
      <c r="G108" s="273"/>
      <c r="H108" s="273" t="s">
        <v>772</v>
      </c>
      <c r="I108" s="273" t="s">
        <v>734</v>
      </c>
      <c r="J108" s="273">
        <v>50</v>
      </c>
      <c r="K108" s="287"/>
    </row>
    <row r="109" s="1" customFormat="1" ht="15" customHeight="1">
      <c r="B109" s="298"/>
      <c r="C109" s="273" t="s">
        <v>740</v>
      </c>
      <c r="D109" s="273"/>
      <c r="E109" s="273"/>
      <c r="F109" s="296" t="s">
        <v>732</v>
      </c>
      <c r="G109" s="273"/>
      <c r="H109" s="273" t="s">
        <v>772</v>
      </c>
      <c r="I109" s="273" t="s">
        <v>742</v>
      </c>
      <c r="J109" s="273"/>
      <c r="K109" s="287"/>
    </row>
    <row r="110" s="1" customFormat="1" ht="15" customHeight="1">
      <c r="B110" s="298"/>
      <c r="C110" s="273" t="s">
        <v>751</v>
      </c>
      <c r="D110" s="273"/>
      <c r="E110" s="273"/>
      <c r="F110" s="296" t="s">
        <v>738</v>
      </c>
      <c r="G110" s="273"/>
      <c r="H110" s="273" t="s">
        <v>772</v>
      </c>
      <c r="I110" s="273" t="s">
        <v>734</v>
      </c>
      <c r="J110" s="273">
        <v>50</v>
      </c>
      <c r="K110" s="287"/>
    </row>
    <row r="111" s="1" customFormat="1" ht="15" customHeight="1">
      <c r="B111" s="298"/>
      <c r="C111" s="273" t="s">
        <v>759</v>
      </c>
      <c r="D111" s="273"/>
      <c r="E111" s="273"/>
      <c r="F111" s="296" t="s">
        <v>738</v>
      </c>
      <c r="G111" s="273"/>
      <c r="H111" s="273" t="s">
        <v>772</v>
      </c>
      <c r="I111" s="273" t="s">
        <v>734</v>
      </c>
      <c r="J111" s="273">
        <v>50</v>
      </c>
      <c r="K111" s="287"/>
    </row>
    <row r="112" s="1" customFormat="1" ht="15" customHeight="1">
      <c r="B112" s="298"/>
      <c r="C112" s="273" t="s">
        <v>757</v>
      </c>
      <c r="D112" s="273"/>
      <c r="E112" s="273"/>
      <c r="F112" s="296" t="s">
        <v>738</v>
      </c>
      <c r="G112" s="273"/>
      <c r="H112" s="273" t="s">
        <v>772</v>
      </c>
      <c r="I112" s="273" t="s">
        <v>734</v>
      </c>
      <c r="J112" s="273">
        <v>50</v>
      </c>
      <c r="K112" s="287"/>
    </row>
    <row r="113" s="1" customFormat="1" ht="15" customHeight="1">
      <c r="B113" s="298"/>
      <c r="C113" s="273" t="s">
        <v>56</v>
      </c>
      <c r="D113" s="273"/>
      <c r="E113" s="273"/>
      <c r="F113" s="296" t="s">
        <v>732</v>
      </c>
      <c r="G113" s="273"/>
      <c r="H113" s="273" t="s">
        <v>773</v>
      </c>
      <c r="I113" s="273" t="s">
        <v>734</v>
      </c>
      <c r="J113" s="273">
        <v>20</v>
      </c>
      <c r="K113" s="287"/>
    </row>
    <row r="114" s="1" customFormat="1" ht="15" customHeight="1">
      <c r="B114" s="298"/>
      <c r="C114" s="273" t="s">
        <v>774</v>
      </c>
      <c r="D114" s="273"/>
      <c r="E114" s="273"/>
      <c r="F114" s="296" t="s">
        <v>732</v>
      </c>
      <c r="G114" s="273"/>
      <c r="H114" s="273" t="s">
        <v>775</v>
      </c>
      <c r="I114" s="273" t="s">
        <v>734</v>
      </c>
      <c r="J114" s="273">
        <v>120</v>
      </c>
      <c r="K114" s="287"/>
    </row>
    <row r="115" s="1" customFormat="1" ht="15" customHeight="1">
      <c r="B115" s="298"/>
      <c r="C115" s="273" t="s">
        <v>41</v>
      </c>
      <c r="D115" s="273"/>
      <c r="E115" s="273"/>
      <c r="F115" s="296" t="s">
        <v>732</v>
      </c>
      <c r="G115" s="273"/>
      <c r="H115" s="273" t="s">
        <v>776</v>
      </c>
      <c r="I115" s="273" t="s">
        <v>767</v>
      </c>
      <c r="J115" s="273"/>
      <c r="K115" s="287"/>
    </row>
    <row r="116" s="1" customFormat="1" ht="15" customHeight="1">
      <c r="B116" s="298"/>
      <c r="C116" s="273" t="s">
        <v>51</v>
      </c>
      <c r="D116" s="273"/>
      <c r="E116" s="273"/>
      <c r="F116" s="296" t="s">
        <v>732</v>
      </c>
      <c r="G116" s="273"/>
      <c r="H116" s="273" t="s">
        <v>777</v>
      </c>
      <c r="I116" s="273" t="s">
        <v>767</v>
      </c>
      <c r="J116" s="273"/>
      <c r="K116" s="287"/>
    </row>
    <row r="117" s="1" customFormat="1" ht="15" customHeight="1">
      <c r="B117" s="298"/>
      <c r="C117" s="273" t="s">
        <v>60</v>
      </c>
      <c r="D117" s="273"/>
      <c r="E117" s="273"/>
      <c r="F117" s="296" t="s">
        <v>732</v>
      </c>
      <c r="G117" s="273"/>
      <c r="H117" s="273" t="s">
        <v>778</v>
      </c>
      <c r="I117" s="273" t="s">
        <v>779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780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726</v>
      </c>
      <c r="D123" s="288"/>
      <c r="E123" s="288"/>
      <c r="F123" s="288" t="s">
        <v>727</v>
      </c>
      <c r="G123" s="289"/>
      <c r="H123" s="288" t="s">
        <v>57</v>
      </c>
      <c r="I123" s="288" t="s">
        <v>60</v>
      </c>
      <c r="J123" s="288" t="s">
        <v>728</v>
      </c>
      <c r="K123" s="317"/>
    </row>
    <row r="124" s="1" customFormat="1" ht="17.25" customHeight="1">
      <c r="B124" s="316"/>
      <c r="C124" s="290" t="s">
        <v>729</v>
      </c>
      <c r="D124" s="290"/>
      <c r="E124" s="290"/>
      <c r="F124" s="291" t="s">
        <v>730</v>
      </c>
      <c r="G124" s="292"/>
      <c r="H124" s="290"/>
      <c r="I124" s="290"/>
      <c r="J124" s="290" t="s">
        <v>731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735</v>
      </c>
      <c r="D126" s="295"/>
      <c r="E126" s="295"/>
      <c r="F126" s="296" t="s">
        <v>732</v>
      </c>
      <c r="G126" s="273"/>
      <c r="H126" s="273" t="s">
        <v>772</v>
      </c>
      <c r="I126" s="273" t="s">
        <v>734</v>
      </c>
      <c r="J126" s="273">
        <v>120</v>
      </c>
      <c r="K126" s="321"/>
    </row>
    <row r="127" s="1" customFormat="1" ht="15" customHeight="1">
      <c r="B127" s="318"/>
      <c r="C127" s="273" t="s">
        <v>781</v>
      </c>
      <c r="D127" s="273"/>
      <c r="E127" s="273"/>
      <c r="F127" s="296" t="s">
        <v>732</v>
      </c>
      <c r="G127" s="273"/>
      <c r="H127" s="273" t="s">
        <v>782</v>
      </c>
      <c r="I127" s="273" t="s">
        <v>734</v>
      </c>
      <c r="J127" s="273" t="s">
        <v>783</v>
      </c>
      <c r="K127" s="321"/>
    </row>
    <row r="128" s="1" customFormat="1" ht="15" customHeight="1">
      <c r="B128" s="318"/>
      <c r="C128" s="273" t="s">
        <v>680</v>
      </c>
      <c r="D128" s="273"/>
      <c r="E128" s="273"/>
      <c r="F128" s="296" t="s">
        <v>732</v>
      </c>
      <c r="G128" s="273"/>
      <c r="H128" s="273" t="s">
        <v>784</v>
      </c>
      <c r="I128" s="273" t="s">
        <v>734</v>
      </c>
      <c r="J128" s="273" t="s">
        <v>783</v>
      </c>
      <c r="K128" s="321"/>
    </row>
    <row r="129" s="1" customFormat="1" ht="15" customHeight="1">
      <c r="B129" s="318"/>
      <c r="C129" s="273" t="s">
        <v>743</v>
      </c>
      <c r="D129" s="273"/>
      <c r="E129" s="273"/>
      <c r="F129" s="296" t="s">
        <v>738</v>
      </c>
      <c r="G129" s="273"/>
      <c r="H129" s="273" t="s">
        <v>744</v>
      </c>
      <c r="I129" s="273" t="s">
        <v>734</v>
      </c>
      <c r="J129" s="273">
        <v>15</v>
      </c>
      <c r="K129" s="321"/>
    </row>
    <row r="130" s="1" customFormat="1" ht="15" customHeight="1">
      <c r="B130" s="318"/>
      <c r="C130" s="299" t="s">
        <v>745</v>
      </c>
      <c r="D130" s="299"/>
      <c r="E130" s="299"/>
      <c r="F130" s="300" t="s">
        <v>738</v>
      </c>
      <c r="G130" s="299"/>
      <c r="H130" s="299" t="s">
        <v>746</v>
      </c>
      <c r="I130" s="299" t="s">
        <v>734</v>
      </c>
      <c r="J130" s="299">
        <v>15</v>
      </c>
      <c r="K130" s="321"/>
    </row>
    <row r="131" s="1" customFormat="1" ht="15" customHeight="1">
      <c r="B131" s="318"/>
      <c r="C131" s="299" t="s">
        <v>747</v>
      </c>
      <c r="D131" s="299"/>
      <c r="E131" s="299"/>
      <c r="F131" s="300" t="s">
        <v>738</v>
      </c>
      <c r="G131" s="299"/>
      <c r="H131" s="299" t="s">
        <v>748</v>
      </c>
      <c r="I131" s="299" t="s">
        <v>734</v>
      </c>
      <c r="J131" s="299">
        <v>20</v>
      </c>
      <c r="K131" s="321"/>
    </row>
    <row r="132" s="1" customFormat="1" ht="15" customHeight="1">
      <c r="B132" s="318"/>
      <c r="C132" s="299" t="s">
        <v>749</v>
      </c>
      <c r="D132" s="299"/>
      <c r="E132" s="299"/>
      <c r="F132" s="300" t="s">
        <v>738</v>
      </c>
      <c r="G132" s="299"/>
      <c r="H132" s="299" t="s">
        <v>750</v>
      </c>
      <c r="I132" s="299" t="s">
        <v>734</v>
      </c>
      <c r="J132" s="299">
        <v>20</v>
      </c>
      <c r="K132" s="321"/>
    </row>
    <row r="133" s="1" customFormat="1" ht="15" customHeight="1">
      <c r="B133" s="318"/>
      <c r="C133" s="273" t="s">
        <v>737</v>
      </c>
      <c r="D133" s="273"/>
      <c r="E133" s="273"/>
      <c r="F133" s="296" t="s">
        <v>738</v>
      </c>
      <c r="G133" s="273"/>
      <c r="H133" s="273" t="s">
        <v>772</v>
      </c>
      <c r="I133" s="273" t="s">
        <v>734</v>
      </c>
      <c r="J133" s="273">
        <v>50</v>
      </c>
      <c r="K133" s="321"/>
    </row>
    <row r="134" s="1" customFormat="1" ht="15" customHeight="1">
      <c r="B134" s="318"/>
      <c r="C134" s="273" t="s">
        <v>751</v>
      </c>
      <c r="D134" s="273"/>
      <c r="E134" s="273"/>
      <c r="F134" s="296" t="s">
        <v>738</v>
      </c>
      <c r="G134" s="273"/>
      <c r="H134" s="273" t="s">
        <v>772</v>
      </c>
      <c r="I134" s="273" t="s">
        <v>734</v>
      </c>
      <c r="J134" s="273">
        <v>50</v>
      </c>
      <c r="K134" s="321"/>
    </row>
    <row r="135" s="1" customFormat="1" ht="15" customHeight="1">
      <c r="B135" s="318"/>
      <c r="C135" s="273" t="s">
        <v>757</v>
      </c>
      <c r="D135" s="273"/>
      <c r="E135" s="273"/>
      <c r="F135" s="296" t="s">
        <v>738</v>
      </c>
      <c r="G135" s="273"/>
      <c r="H135" s="273" t="s">
        <v>772</v>
      </c>
      <c r="I135" s="273" t="s">
        <v>734</v>
      </c>
      <c r="J135" s="273">
        <v>50</v>
      </c>
      <c r="K135" s="321"/>
    </row>
    <row r="136" s="1" customFormat="1" ht="15" customHeight="1">
      <c r="B136" s="318"/>
      <c r="C136" s="273" t="s">
        <v>759</v>
      </c>
      <c r="D136" s="273"/>
      <c r="E136" s="273"/>
      <c r="F136" s="296" t="s">
        <v>738</v>
      </c>
      <c r="G136" s="273"/>
      <c r="H136" s="273" t="s">
        <v>772</v>
      </c>
      <c r="I136" s="273" t="s">
        <v>734</v>
      </c>
      <c r="J136" s="273">
        <v>50</v>
      </c>
      <c r="K136" s="321"/>
    </row>
    <row r="137" s="1" customFormat="1" ht="15" customHeight="1">
      <c r="B137" s="318"/>
      <c r="C137" s="273" t="s">
        <v>760</v>
      </c>
      <c r="D137" s="273"/>
      <c r="E137" s="273"/>
      <c r="F137" s="296" t="s">
        <v>738</v>
      </c>
      <c r="G137" s="273"/>
      <c r="H137" s="273" t="s">
        <v>785</v>
      </c>
      <c r="I137" s="273" t="s">
        <v>734</v>
      </c>
      <c r="J137" s="273">
        <v>255</v>
      </c>
      <c r="K137" s="321"/>
    </row>
    <row r="138" s="1" customFormat="1" ht="15" customHeight="1">
      <c r="B138" s="318"/>
      <c r="C138" s="273" t="s">
        <v>762</v>
      </c>
      <c r="D138" s="273"/>
      <c r="E138" s="273"/>
      <c r="F138" s="296" t="s">
        <v>732</v>
      </c>
      <c r="G138" s="273"/>
      <c r="H138" s="273" t="s">
        <v>786</v>
      </c>
      <c r="I138" s="273" t="s">
        <v>764</v>
      </c>
      <c r="J138" s="273"/>
      <c r="K138" s="321"/>
    </row>
    <row r="139" s="1" customFormat="1" ht="15" customHeight="1">
      <c r="B139" s="318"/>
      <c r="C139" s="273" t="s">
        <v>765</v>
      </c>
      <c r="D139" s="273"/>
      <c r="E139" s="273"/>
      <c r="F139" s="296" t="s">
        <v>732</v>
      </c>
      <c r="G139" s="273"/>
      <c r="H139" s="273" t="s">
        <v>787</v>
      </c>
      <c r="I139" s="273" t="s">
        <v>767</v>
      </c>
      <c r="J139" s="273"/>
      <c r="K139" s="321"/>
    </row>
    <row r="140" s="1" customFormat="1" ht="15" customHeight="1">
      <c r="B140" s="318"/>
      <c r="C140" s="273" t="s">
        <v>768</v>
      </c>
      <c r="D140" s="273"/>
      <c r="E140" s="273"/>
      <c r="F140" s="296" t="s">
        <v>732</v>
      </c>
      <c r="G140" s="273"/>
      <c r="H140" s="273" t="s">
        <v>768</v>
      </c>
      <c r="I140" s="273" t="s">
        <v>767</v>
      </c>
      <c r="J140" s="273"/>
      <c r="K140" s="321"/>
    </row>
    <row r="141" s="1" customFormat="1" ht="15" customHeight="1">
      <c r="B141" s="318"/>
      <c r="C141" s="273" t="s">
        <v>41</v>
      </c>
      <c r="D141" s="273"/>
      <c r="E141" s="273"/>
      <c r="F141" s="296" t="s">
        <v>732</v>
      </c>
      <c r="G141" s="273"/>
      <c r="H141" s="273" t="s">
        <v>788</v>
      </c>
      <c r="I141" s="273" t="s">
        <v>767</v>
      </c>
      <c r="J141" s="273"/>
      <c r="K141" s="321"/>
    </row>
    <row r="142" s="1" customFormat="1" ht="15" customHeight="1">
      <c r="B142" s="318"/>
      <c r="C142" s="273" t="s">
        <v>789</v>
      </c>
      <c r="D142" s="273"/>
      <c r="E142" s="273"/>
      <c r="F142" s="296" t="s">
        <v>732</v>
      </c>
      <c r="G142" s="273"/>
      <c r="H142" s="273" t="s">
        <v>790</v>
      </c>
      <c r="I142" s="273" t="s">
        <v>767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791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726</v>
      </c>
      <c r="D148" s="288"/>
      <c r="E148" s="288"/>
      <c r="F148" s="288" t="s">
        <v>727</v>
      </c>
      <c r="G148" s="289"/>
      <c r="H148" s="288" t="s">
        <v>57</v>
      </c>
      <c r="I148" s="288" t="s">
        <v>60</v>
      </c>
      <c r="J148" s="288" t="s">
        <v>728</v>
      </c>
      <c r="K148" s="287"/>
    </row>
    <row r="149" s="1" customFormat="1" ht="17.25" customHeight="1">
      <c r="B149" s="285"/>
      <c r="C149" s="290" t="s">
        <v>729</v>
      </c>
      <c r="D149" s="290"/>
      <c r="E149" s="290"/>
      <c r="F149" s="291" t="s">
        <v>730</v>
      </c>
      <c r="G149" s="292"/>
      <c r="H149" s="290"/>
      <c r="I149" s="290"/>
      <c r="J149" s="290" t="s">
        <v>731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735</v>
      </c>
      <c r="D151" s="273"/>
      <c r="E151" s="273"/>
      <c r="F151" s="326" t="s">
        <v>732</v>
      </c>
      <c r="G151" s="273"/>
      <c r="H151" s="325" t="s">
        <v>772</v>
      </c>
      <c r="I151" s="325" t="s">
        <v>734</v>
      </c>
      <c r="J151" s="325">
        <v>120</v>
      </c>
      <c r="K151" s="321"/>
    </row>
    <row r="152" s="1" customFormat="1" ht="15" customHeight="1">
      <c r="B152" s="298"/>
      <c r="C152" s="325" t="s">
        <v>781</v>
      </c>
      <c r="D152" s="273"/>
      <c r="E152" s="273"/>
      <c r="F152" s="326" t="s">
        <v>732</v>
      </c>
      <c r="G152" s="273"/>
      <c r="H152" s="325" t="s">
        <v>792</v>
      </c>
      <c r="I152" s="325" t="s">
        <v>734</v>
      </c>
      <c r="J152" s="325" t="s">
        <v>783</v>
      </c>
      <c r="K152" s="321"/>
    </row>
    <row r="153" s="1" customFormat="1" ht="15" customHeight="1">
      <c r="B153" s="298"/>
      <c r="C153" s="325" t="s">
        <v>680</v>
      </c>
      <c r="D153" s="273"/>
      <c r="E153" s="273"/>
      <c r="F153" s="326" t="s">
        <v>732</v>
      </c>
      <c r="G153" s="273"/>
      <c r="H153" s="325" t="s">
        <v>793</v>
      </c>
      <c r="I153" s="325" t="s">
        <v>734</v>
      </c>
      <c r="J153" s="325" t="s">
        <v>783</v>
      </c>
      <c r="K153" s="321"/>
    </row>
    <row r="154" s="1" customFormat="1" ht="15" customHeight="1">
      <c r="B154" s="298"/>
      <c r="C154" s="325" t="s">
        <v>737</v>
      </c>
      <c r="D154" s="273"/>
      <c r="E154" s="273"/>
      <c r="F154" s="326" t="s">
        <v>738</v>
      </c>
      <c r="G154" s="273"/>
      <c r="H154" s="325" t="s">
        <v>772</v>
      </c>
      <c r="I154" s="325" t="s">
        <v>734</v>
      </c>
      <c r="J154" s="325">
        <v>50</v>
      </c>
      <c r="K154" s="321"/>
    </row>
    <row r="155" s="1" customFormat="1" ht="15" customHeight="1">
      <c r="B155" s="298"/>
      <c r="C155" s="325" t="s">
        <v>740</v>
      </c>
      <c r="D155" s="273"/>
      <c r="E155" s="273"/>
      <c r="F155" s="326" t="s">
        <v>732</v>
      </c>
      <c r="G155" s="273"/>
      <c r="H155" s="325" t="s">
        <v>772</v>
      </c>
      <c r="I155" s="325" t="s">
        <v>742</v>
      </c>
      <c r="J155" s="325"/>
      <c r="K155" s="321"/>
    </row>
    <row r="156" s="1" customFormat="1" ht="15" customHeight="1">
      <c r="B156" s="298"/>
      <c r="C156" s="325" t="s">
        <v>751</v>
      </c>
      <c r="D156" s="273"/>
      <c r="E156" s="273"/>
      <c r="F156" s="326" t="s">
        <v>738</v>
      </c>
      <c r="G156" s="273"/>
      <c r="H156" s="325" t="s">
        <v>772</v>
      </c>
      <c r="I156" s="325" t="s">
        <v>734</v>
      </c>
      <c r="J156" s="325">
        <v>50</v>
      </c>
      <c r="K156" s="321"/>
    </row>
    <row r="157" s="1" customFormat="1" ht="15" customHeight="1">
      <c r="B157" s="298"/>
      <c r="C157" s="325" t="s">
        <v>759</v>
      </c>
      <c r="D157" s="273"/>
      <c r="E157" s="273"/>
      <c r="F157" s="326" t="s">
        <v>738</v>
      </c>
      <c r="G157" s="273"/>
      <c r="H157" s="325" t="s">
        <v>772</v>
      </c>
      <c r="I157" s="325" t="s">
        <v>734</v>
      </c>
      <c r="J157" s="325">
        <v>50</v>
      </c>
      <c r="K157" s="321"/>
    </row>
    <row r="158" s="1" customFormat="1" ht="15" customHeight="1">
      <c r="B158" s="298"/>
      <c r="C158" s="325" t="s">
        <v>757</v>
      </c>
      <c r="D158" s="273"/>
      <c r="E158" s="273"/>
      <c r="F158" s="326" t="s">
        <v>738</v>
      </c>
      <c r="G158" s="273"/>
      <c r="H158" s="325" t="s">
        <v>772</v>
      </c>
      <c r="I158" s="325" t="s">
        <v>734</v>
      </c>
      <c r="J158" s="325">
        <v>50</v>
      </c>
      <c r="K158" s="321"/>
    </row>
    <row r="159" s="1" customFormat="1" ht="15" customHeight="1">
      <c r="B159" s="298"/>
      <c r="C159" s="325" t="s">
        <v>93</v>
      </c>
      <c r="D159" s="273"/>
      <c r="E159" s="273"/>
      <c r="F159" s="326" t="s">
        <v>732</v>
      </c>
      <c r="G159" s="273"/>
      <c r="H159" s="325" t="s">
        <v>794</v>
      </c>
      <c r="I159" s="325" t="s">
        <v>734</v>
      </c>
      <c r="J159" s="325" t="s">
        <v>795</v>
      </c>
      <c r="K159" s="321"/>
    </row>
    <row r="160" s="1" customFormat="1" ht="15" customHeight="1">
      <c r="B160" s="298"/>
      <c r="C160" s="325" t="s">
        <v>796</v>
      </c>
      <c r="D160" s="273"/>
      <c r="E160" s="273"/>
      <c r="F160" s="326" t="s">
        <v>732</v>
      </c>
      <c r="G160" s="273"/>
      <c r="H160" s="325" t="s">
        <v>797</v>
      </c>
      <c r="I160" s="325" t="s">
        <v>767</v>
      </c>
      <c r="J160" s="325"/>
      <c r="K160" s="321"/>
    </row>
    <row r="16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798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726</v>
      </c>
      <c r="D166" s="288"/>
      <c r="E166" s="288"/>
      <c r="F166" s="288" t="s">
        <v>727</v>
      </c>
      <c r="G166" s="330"/>
      <c r="H166" s="331" t="s">
        <v>57</v>
      </c>
      <c r="I166" s="331" t="s">
        <v>60</v>
      </c>
      <c r="J166" s="288" t="s">
        <v>728</v>
      </c>
      <c r="K166" s="265"/>
    </row>
    <row r="167" s="1" customFormat="1" ht="17.25" customHeight="1">
      <c r="B167" s="266"/>
      <c r="C167" s="290" t="s">
        <v>729</v>
      </c>
      <c r="D167" s="290"/>
      <c r="E167" s="290"/>
      <c r="F167" s="291" t="s">
        <v>730</v>
      </c>
      <c r="G167" s="332"/>
      <c r="H167" s="333"/>
      <c r="I167" s="333"/>
      <c r="J167" s="290" t="s">
        <v>731</v>
      </c>
      <c r="K167" s="268"/>
    </row>
    <row r="168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="1" customFormat="1" ht="15" customHeight="1">
      <c r="B169" s="298"/>
      <c r="C169" s="273" t="s">
        <v>735</v>
      </c>
      <c r="D169" s="273"/>
      <c r="E169" s="273"/>
      <c r="F169" s="296" t="s">
        <v>732</v>
      </c>
      <c r="G169" s="273"/>
      <c r="H169" s="273" t="s">
        <v>772</v>
      </c>
      <c r="I169" s="273" t="s">
        <v>734</v>
      </c>
      <c r="J169" s="273">
        <v>120</v>
      </c>
      <c r="K169" s="321"/>
    </row>
    <row r="170" s="1" customFormat="1" ht="15" customHeight="1">
      <c r="B170" s="298"/>
      <c r="C170" s="273" t="s">
        <v>781</v>
      </c>
      <c r="D170" s="273"/>
      <c r="E170" s="273"/>
      <c r="F170" s="296" t="s">
        <v>732</v>
      </c>
      <c r="G170" s="273"/>
      <c r="H170" s="273" t="s">
        <v>782</v>
      </c>
      <c r="I170" s="273" t="s">
        <v>734</v>
      </c>
      <c r="J170" s="273" t="s">
        <v>783</v>
      </c>
      <c r="K170" s="321"/>
    </row>
    <row r="171" s="1" customFormat="1" ht="15" customHeight="1">
      <c r="B171" s="298"/>
      <c r="C171" s="273" t="s">
        <v>680</v>
      </c>
      <c r="D171" s="273"/>
      <c r="E171" s="273"/>
      <c r="F171" s="296" t="s">
        <v>732</v>
      </c>
      <c r="G171" s="273"/>
      <c r="H171" s="273" t="s">
        <v>799</v>
      </c>
      <c r="I171" s="273" t="s">
        <v>734</v>
      </c>
      <c r="J171" s="273" t="s">
        <v>783</v>
      </c>
      <c r="K171" s="321"/>
    </row>
    <row r="172" s="1" customFormat="1" ht="15" customHeight="1">
      <c r="B172" s="298"/>
      <c r="C172" s="273" t="s">
        <v>737</v>
      </c>
      <c r="D172" s="273"/>
      <c r="E172" s="273"/>
      <c r="F172" s="296" t="s">
        <v>738</v>
      </c>
      <c r="G172" s="273"/>
      <c r="H172" s="273" t="s">
        <v>799</v>
      </c>
      <c r="I172" s="273" t="s">
        <v>734</v>
      </c>
      <c r="J172" s="273">
        <v>50</v>
      </c>
      <c r="K172" s="321"/>
    </row>
    <row r="173" s="1" customFormat="1" ht="15" customHeight="1">
      <c r="B173" s="298"/>
      <c r="C173" s="273" t="s">
        <v>740</v>
      </c>
      <c r="D173" s="273"/>
      <c r="E173" s="273"/>
      <c r="F173" s="296" t="s">
        <v>732</v>
      </c>
      <c r="G173" s="273"/>
      <c r="H173" s="273" t="s">
        <v>799</v>
      </c>
      <c r="I173" s="273" t="s">
        <v>742</v>
      </c>
      <c r="J173" s="273"/>
      <c r="K173" s="321"/>
    </row>
    <row r="174" s="1" customFormat="1" ht="15" customHeight="1">
      <c r="B174" s="298"/>
      <c r="C174" s="273" t="s">
        <v>751</v>
      </c>
      <c r="D174" s="273"/>
      <c r="E174" s="273"/>
      <c r="F174" s="296" t="s">
        <v>738</v>
      </c>
      <c r="G174" s="273"/>
      <c r="H174" s="273" t="s">
        <v>799</v>
      </c>
      <c r="I174" s="273" t="s">
        <v>734</v>
      </c>
      <c r="J174" s="273">
        <v>50</v>
      </c>
      <c r="K174" s="321"/>
    </row>
    <row r="175" s="1" customFormat="1" ht="15" customHeight="1">
      <c r="B175" s="298"/>
      <c r="C175" s="273" t="s">
        <v>759</v>
      </c>
      <c r="D175" s="273"/>
      <c r="E175" s="273"/>
      <c r="F175" s="296" t="s">
        <v>738</v>
      </c>
      <c r="G175" s="273"/>
      <c r="H175" s="273" t="s">
        <v>799</v>
      </c>
      <c r="I175" s="273" t="s">
        <v>734</v>
      </c>
      <c r="J175" s="273">
        <v>50</v>
      </c>
      <c r="K175" s="321"/>
    </row>
    <row r="176" s="1" customFormat="1" ht="15" customHeight="1">
      <c r="B176" s="298"/>
      <c r="C176" s="273" t="s">
        <v>757</v>
      </c>
      <c r="D176" s="273"/>
      <c r="E176" s="273"/>
      <c r="F176" s="296" t="s">
        <v>738</v>
      </c>
      <c r="G176" s="273"/>
      <c r="H176" s="273" t="s">
        <v>799</v>
      </c>
      <c r="I176" s="273" t="s">
        <v>734</v>
      </c>
      <c r="J176" s="273">
        <v>50</v>
      </c>
      <c r="K176" s="321"/>
    </row>
    <row r="177" s="1" customFormat="1" ht="15" customHeight="1">
      <c r="B177" s="298"/>
      <c r="C177" s="273" t="s">
        <v>114</v>
      </c>
      <c r="D177" s="273"/>
      <c r="E177" s="273"/>
      <c r="F177" s="296" t="s">
        <v>732</v>
      </c>
      <c r="G177" s="273"/>
      <c r="H177" s="273" t="s">
        <v>800</v>
      </c>
      <c r="I177" s="273" t="s">
        <v>801</v>
      </c>
      <c r="J177" s="273"/>
      <c r="K177" s="321"/>
    </row>
    <row r="178" s="1" customFormat="1" ht="15" customHeight="1">
      <c r="B178" s="298"/>
      <c r="C178" s="273" t="s">
        <v>60</v>
      </c>
      <c r="D178" s="273"/>
      <c r="E178" s="273"/>
      <c r="F178" s="296" t="s">
        <v>732</v>
      </c>
      <c r="G178" s="273"/>
      <c r="H178" s="273" t="s">
        <v>802</v>
      </c>
      <c r="I178" s="273" t="s">
        <v>803</v>
      </c>
      <c r="J178" s="273">
        <v>1</v>
      </c>
      <c r="K178" s="321"/>
    </row>
    <row r="179" s="1" customFormat="1" ht="15" customHeight="1">
      <c r="B179" s="298"/>
      <c r="C179" s="273" t="s">
        <v>56</v>
      </c>
      <c r="D179" s="273"/>
      <c r="E179" s="273"/>
      <c r="F179" s="296" t="s">
        <v>732</v>
      </c>
      <c r="G179" s="273"/>
      <c r="H179" s="273" t="s">
        <v>804</v>
      </c>
      <c r="I179" s="273" t="s">
        <v>734</v>
      </c>
      <c r="J179" s="273">
        <v>20</v>
      </c>
      <c r="K179" s="321"/>
    </row>
    <row r="180" s="1" customFormat="1" ht="15" customHeight="1">
      <c r="B180" s="298"/>
      <c r="C180" s="273" t="s">
        <v>57</v>
      </c>
      <c r="D180" s="273"/>
      <c r="E180" s="273"/>
      <c r="F180" s="296" t="s">
        <v>732</v>
      </c>
      <c r="G180" s="273"/>
      <c r="H180" s="273" t="s">
        <v>805</v>
      </c>
      <c r="I180" s="273" t="s">
        <v>734</v>
      </c>
      <c r="J180" s="273">
        <v>255</v>
      </c>
      <c r="K180" s="321"/>
    </row>
    <row r="181" s="1" customFormat="1" ht="15" customHeight="1">
      <c r="B181" s="298"/>
      <c r="C181" s="273" t="s">
        <v>115</v>
      </c>
      <c r="D181" s="273"/>
      <c r="E181" s="273"/>
      <c r="F181" s="296" t="s">
        <v>732</v>
      </c>
      <c r="G181" s="273"/>
      <c r="H181" s="273" t="s">
        <v>696</v>
      </c>
      <c r="I181" s="273" t="s">
        <v>734</v>
      </c>
      <c r="J181" s="273">
        <v>10</v>
      </c>
      <c r="K181" s="321"/>
    </row>
    <row r="182" s="1" customFormat="1" ht="15" customHeight="1">
      <c r="B182" s="298"/>
      <c r="C182" s="273" t="s">
        <v>116</v>
      </c>
      <c r="D182" s="273"/>
      <c r="E182" s="273"/>
      <c r="F182" s="296" t="s">
        <v>732</v>
      </c>
      <c r="G182" s="273"/>
      <c r="H182" s="273" t="s">
        <v>806</v>
      </c>
      <c r="I182" s="273" t="s">
        <v>767</v>
      </c>
      <c r="J182" s="273"/>
      <c r="K182" s="321"/>
    </row>
    <row r="183" s="1" customFormat="1" ht="15" customHeight="1">
      <c r="B183" s="298"/>
      <c r="C183" s="273" t="s">
        <v>807</v>
      </c>
      <c r="D183" s="273"/>
      <c r="E183" s="273"/>
      <c r="F183" s="296" t="s">
        <v>732</v>
      </c>
      <c r="G183" s="273"/>
      <c r="H183" s="273" t="s">
        <v>808</v>
      </c>
      <c r="I183" s="273" t="s">
        <v>767</v>
      </c>
      <c r="J183" s="273"/>
      <c r="K183" s="321"/>
    </row>
    <row r="184" s="1" customFormat="1" ht="15" customHeight="1">
      <c r="B184" s="298"/>
      <c r="C184" s="273" t="s">
        <v>796</v>
      </c>
      <c r="D184" s="273"/>
      <c r="E184" s="273"/>
      <c r="F184" s="296" t="s">
        <v>732</v>
      </c>
      <c r="G184" s="273"/>
      <c r="H184" s="273" t="s">
        <v>809</v>
      </c>
      <c r="I184" s="273" t="s">
        <v>767</v>
      </c>
      <c r="J184" s="273"/>
      <c r="K184" s="321"/>
    </row>
    <row r="185" s="1" customFormat="1" ht="15" customHeight="1">
      <c r="B185" s="298"/>
      <c r="C185" s="273" t="s">
        <v>118</v>
      </c>
      <c r="D185" s="273"/>
      <c r="E185" s="273"/>
      <c r="F185" s="296" t="s">
        <v>738</v>
      </c>
      <c r="G185" s="273"/>
      <c r="H185" s="273" t="s">
        <v>810</v>
      </c>
      <c r="I185" s="273" t="s">
        <v>734</v>
      </c>
      <c r="J185" s="273">
        <v>50</v>
      </c>
      <c r="K185" s="321"/>
    </row>
    <row r="186" s="1" customFormat="1" ht="15" customHeight="1">
      <c r="B186" s="298"/>
      <c r="C186" s="273" t="s">
        <v>811</v>
      </c>
      <c r="D186" s="273"/>
      <c r="E186" s="273"/>
      <c r="F186" s="296" t="s">
        <v>738</v>
      </c>
      <c r="G186" s="273"/>
      <c r="H186" s="273" t="s">
        <v>812</v>
      </c>
      <c r="I186" s="273" t="s">
        <v>813</v>
      </c>
      <c r="J186" s="273"/>
      <c r="K186" s="321"/>
    </row>
    <row r="187" s="1" customFormat="1" ht="15" customHeight="1">
      <c r="B187" s="298"/>
      <c r="C187" s="273" t="s">
        <v>814</v>
      </c>
      <c r="D187" s="273"/>
      <c r="E187" s="273"/>
      <c r="F187" s="296" t="s">
        <v>738</v>
      </c>
      <c r="G187" s="273"/>
      <c r="H187" s="273" t="s">
        <v>815</v>
      </c>
      <c r="I187" s="273" t="s">
        <v>813</v>
      </c>
      <c r="J187" s="273"/>
      <c r="K187" s="321"/>
    </row>
    <row r="188" s="1" customFormat="1" ht="15" customHeight="1">
      <c r="B188" s="298"/>
      <c r="C188" s="273" t="s">
        <v>816</v>
      </c>
      <c r="D188" s="273"/>
      <c r="E188" s="273"/>
      <c r="F188" s="296" t="s">
        <v>738</v>
      </c>
      <c r="G188" s="273"/>
      <c r="H188" s="273" t="s">
        <v>817</v>
      </c>
      <c r="I188" s="273" t="s">
        <v>813</v>
      </c>
      <c r="J188" s="273"/>
      <c r="K188" s="321"/>
    </row>
    <row r="189" s="1" customFormat="1" ht="15" customHeight="1">
      <c r="B189" s="298"/>
      <c r="C189" s="334" t="s">
        <v>818</v>
      </c>
      <c r="D189" s="273"/>
      <c r="E189" s="273"/>
      <c r="F189" s="296" t="s">
        <v>738</v>
      </c>
      <c r="G189" s="273"/>
      <c r="H189" s="273" t="s">
        <v>819</v>
      </c>
      <c r="I189" s="273" t="s">
        <v>820</v>
      </c>
      <c r="J189" s="335" t="s">
        <v>821</v>
      </c>
      <c r="K189" s="321"/>
    </row>
    <row r="190" s="1" customFormat="1" ht="15" customHeight="1">
      <c r="B190" s="298"/>
      <c r="C190" s="334" t="s">
        <v>45</v>
      </c>
      <c r="D190" s="273"/>
      <c r="E190" s="273"/>
      <c r="F190" s="296" t="s">
        <v>732</v>
      </c>
      <c r="G190" s="273"/>
      <c r="H190" s="270" t="s">
        <v>822</v>
      </c>
      <c r="I190" s="273" t="s">
        <v>823</v>
      </c>
      <c r="J190" s="273"/>
      <c r="K190" s="321"/>
    </row>
    <row r="191" s="1" customFormat="1" ht="15" customHeight="1">
      <c r="B191" s="298"/>
      <c r="C191" s="334" t="s">
        <v>824</v>
      </c>
      <c r="D191" s="273"/>
      <c r="E191" s="273"/>
      <c r="F191" s="296" t="s">
        <v>732</v>
      </c>
      <c r="G191" s="273"/>
      <c r="H191" s="273" t="s">
        <v>825</v>
      </c>
      <c r="I191" s="273" t="s">
        <v>767</v>
      </c>
      <c r="J191" s="273"/>
      <c r="K191" s="321"/>
    </row>
    <row r="192" s="1" customFormat="1" ht="15" customHeight="1">
      <c r="B192" s="298"/>
      <c r="C192" s="334" t="s">
        <v>826</v>
      </c>
      <c r="D192" s="273"/>
      <c r="E192" s="273"/>
      <c r="F192" s="296" t="s">
        <v>732</v>
      </c>
      <c r="G192" s="273"/>
      <c r="H192" s="273" t="s">
        <v>827</v>
      </c>
      <c r="I192" s="273" t="s">
        <v>767</v>
      </c>
      <c r="J192" s="273"/>
      <c r="K192" s="321"/>
    </row>
    <row r="193" s="1" customFormat="1" ht="15" customHeight="1">
      <c r="B193" s="298"/>
      <c r="C193" s="334" t="s">
        <v>828</v>
      </c>
      <c r="D193" s="273"/>
      <c r="E193" s="273"/>
      <c r="F193" s="296" t="s">
        <v>738</v>
      </c>
      <c r="G193" s="273"/>
      <c r="H193" s="273" t="s">
        <v>829</v>
      </c>
      <c r="I193" s="273" t="s">
        <v>767</v>
      </c>
      <c r="J193" s="273"/>
      <c r="K193" s="321"/>
    </row>
    <row r="194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830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7" t="s">
        <v>831</v>
      </c>
      <c r="D200" s="337"/>
      <c r="E200" s="337"/>
      <c r="F200" s="337" t="s">
        <v>832</v>
      </c>
      <c r="G200" s="338"/>
      <c r="H200" s="337" t="s">
        <v>833</v>
      </c>
      <c r="I200" s="337"/>
      <c r="J200" s="337"/>
      <c r="K200" s="265"/>
    </row>
    <row r="20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="1" customFormat="1" ht="15" customHeight="1">
      <c r="B202" s="298"/>
      <c r="C202" s="273" t="s">
        <v>823</v>
      </c>
      <c r="D202" s="273"/>
      <c r="E202" s="273"/>
      <c r="F202" s="296" t="s">
        <v>46</v>
      </c>
      <c r="G202" s="273"/>
      <c r="H202" s="273" t="s">
        <v>834</v>
      </c>
      <c r="I202" s="273"/>
      <c r="J202" s="273"/>
      <c r="K202" s="321"/>
    </row>
    <row r="203" s="1" customFormat="1" ht="15" customHeight="1">
      <c r="B203" s="298"/>
      <c r="C203" s="273"/>
      <c r="D203" s="273"/>
      <c r="E203" s="273"/>
      <c r="F203" s="296" t="s">
        <v>47</v>
      </c>
      <c r="G203" s="273"/>
      <c r="H203" s="273" t="s">
        <v>835</v>
      </c>
      <c r="I203" s="273"/>
      <c r="J203" s="273"/>
      <c r="K203" s="321"/>
    </row>
    <row r="204" s="1" customFormat="1" ht="15" customHeight="1">
      <c r="B204" s="298"/>
      <c r="C204" s="273"/>
      <c r="D204" s="273"/>
      <c r="E204" s="273"/>
      <c r="F204" s="296" t="s">
        <v>50</v>
      </c>
      <c r="G204" s="273"/>
      <c r="H204" s="273" t="s">
        <v>836</v>
      </c>
      <c r="I204" s="273"/>
      <c r="J204" s="273"/>
      <c r="K204" s="321"/>
    </row>
    <row r="205" s="1" customFormat="1" ht="15" customHeight="1">
      <c r="B205" s="298"/>
      <c r="C205" s="273"/>
      <c r="D205" s="273"/>
      <c r="E205" s="273"/>
      <c r="F205" s="296" t="s">
        <v>48</v>
      </c>
      <c r="G205" s="273"/>
      <c r="H205" s="273" t="s">
        <v>837</v>
      </c>
      <c r="I205" s="273"/>
      <c r="J205" s="273"/>
      <c r="K205" s="321"/>
    </row>
    <row r="206" s="1" customFormat="1" ht="15" customHeight="1">
      <c r="B206" s="298"/>
      <c r="C206" s="273"/>
      <c r="D206" s="273"/>
      <c r="E206" s="273"/>
      <c r="F206" s="296" t="s">
        <v>49</v>
      </c>
      <c r="G206" s="273"/>
      <c r="H206" s="273" t="s">
        <v>838</v>
      </c>
      <c r="I206" s="273"/>
      <c r="J206" s="273"/>
      <c r="K206" s="321"/>
    </row>
    <row r="207" s="1" customFormat="1" ht="15" customHeight="1">
      <c r="B207" s="298"/>
      <c r="C207" s="273"/>
      <c r="D207" s="273"/>
      <c r="E207" s="273"/>
      <c r="F207" s="296"/>
      <c r="G207" s="273"/>
      <c r="H207" s="273"/>
      <c r="I207" s="273"/>
      <c r="J207" s="273"/>
      <c r="K207" s="321"/>
    </row>
    <row r="208" s="1" customFormat="1" ht="15" customHeight="1">
      <c r="B208" s="298"/>
      <c r="C208" s="273" t="s">
        <v>779</v>
      </c>
      <c r="D208" s="273"/>
      <c r="E208" s="273"/>
      <c r="F208" s="296" t="s">
        <v>82</v>
      </c>
      <c r="G208" s="273"/>
      <c r="H208" s="273" t="s">
        <v>839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674</v>
      </c>
      <c r="G209" s="273"/>
      <c r="H209" s="273" t="s">
        <v>675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672</v>
      </c>
      <c r="G210" s="273"/>
      <c r="H210" s="273" t="s">
        <v>840</v>
      </c>
      <c r="I210" s="273"/>
      <c r="J210" s="273"/>
      <c r="K210" s="321"/>
    </row>
    <row r="211" s="1" customFormat="1" ht="15" customHeight="1">
      <c r="B211" s="339"/>
      <c r="C211" s="273"/>
      <c r="D211" s="273"/>
      <c r="E211" s="273"/>
      <c r="F211" s="296" t="s">
        <v>676</v>
      </c>
      <c r="G211" s="334"/>
      <c r="H211" s="325" t="s">
        <v>677</v>
      </c>
      <c r="I211" s="325"/>
      <c r="J211" s="325"/>
      <c r="K211" s="340"/>
    </row>
    <row r="212" s="1" customFormat="1" ht="15" customHeight="1">
      <c r="B212" s="339"/>
      <c r="C212" s="273"/>
      <c r="D212" s="273"/>
      <c r="E212" s="273"/>
      <c r="F212" s="296" t="s">
        <v>678</v>
      </c>
      <c r="G212" s="334"/>
      <c r="H212" s="325" t="s">
        <v>841</v>
      </c>
      <c r="I212" s="325"/>
      <c r="J212" s="325"/>
      <c r="K212" s="340"/>
    </row>
    <row r="213" s="1" customFormat="1" ht="15" customHeight="1">
      <c r="B213" s="339"/>
      <c r="C213" s="273"/>
      <c r="D213" s="273"/>
      <c r="E213" s="273"/>
      <c r="F213" s="296"/>
      <c r="G213" s="334"/>
      <c r="H213" s="325"/>
      <c r="I213" s="325"/>
      <c r="J213" s="325"/>
      <c r="K213" s="340"/>
    </row>
    <row r="214" s="1" customFormat="1" ht="15" customHeight="1">
      <c r="B214" s="339"/>
      <c r="C214" s="273" t="s">
        <v>803</v>
      </c>
      <c r="D214" s="273"/>
      <c r="E214" s="273"/>
      <c r="F214" s="296">
        <v>1</v>
      </c>
      <c r="G214" s="334"/>
      <c r="H214" s="325" t="s">
        <v>842</v>
      </c>
      <c r="I214" s="325"/>
      <c r="J214" s="325"/>
      <c r="K214" s="340"/>
    </row>
    <row r="215" s="1" customFormat="1" ht="15" customHeight="1">
      <c r="B215" s="339"/>
      <c r="C215" s="273"/>
      <c r="D215" s="273"/>
      <c r="E215" s="273"/>
      <c r="F215" s="296">
        <v>2</v>
      </c>
      <c r="G215" s="334"/>
      <c r="H215" s="325" t="s">
        <v>843</v>
      </c>
      <c r="I215" s="325"/>
      <c r="J215" s="325"/>
      <c r="K215" s="340"/>
    </row>
    <row r="216" s="1" customFormat="1" ht="15" customHeight="1">
      <c r="B216" s="339"/>
      <c r="C216" s="273"/>
      <c r="D216" s="273"/>
      <c r="E216" s="273"/>
      <c r="F216" s="296">
        <v>3</v>
      </c>
      <c r="G216" s="334"/>
      <c r="H216" s="325" t="s">
        <v>844</v>
      </c>
      <c r="I216" s="325"/>
      <c r="J216" s="325"/>
      <c r="K216" s="340"/>
    </row>
    <row r="217" s="1" customFormat="1" ht="15" customHeight="1">
      <c r="B217" s="339"/>
      <c r="C217" s="273"/>
      <c r="D217" s="273"/>
      <c r="E217" s="273"/>
      <c r="F217" s="296">
        <v>4</v>
      </c>
      <c r="G217" s="334"/>
      <c r="H217" s="325" t="s">
        <v>845</v>
      </c>
      <c r="I217" s="325"/>
      <c r="J217" s="325"/>
      <c r="K217" s="340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2023-10-12T08:52:31Z</dcterms:created>
  <dcterms:modified xsi:type="dcterms:W3CDTF">2023-10-12T08:52:36Z</dcterms:modified>
</cp:coreProperties>
</file>